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1.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0a5347c4ac0a4942" /></Relationships>
</file>

<file path=xl/workbook.xml><?xml version="1.0" encoding="utf-8"?>
<x:workbook xmlns:x="http://schemas.openxmlformats.org/spreadsheetml/2006/main">
  <x:sheets>
    <x:sheet xmlns:r="http://schemas.openxmlformats.org/officeDocument/2006/relationships" name="Commercial Sizing" sheetId="1" r:id="R8f7eecb25d734eb3"/>
  </x:sheets>
</x:workbook>
</file>

<file path=xl/sharedStrings.xml><?xml version="1.0" encoding="utf-8"?>
<x:sst xmlns:x="http://schemas.openxmlformats.org/spreadsheetml/2006/main"/>
</file>

<file path=xl/styles.xml><?xml version="1.0" encoding="utf-8"?>
<x:styleSheet xmlns:x="http://schemas.openxmlformats.org/spreadsheetml/2006/main">
  <x:numFmts count="7">
    <x:numFmt numFmtId="200" formatCode=";;;"/>
    <x:numFmt numFmtId="201" formatCode="$#,##0"/>
    <x:numFmt numFmtId="202" formatCode="0.00%"/>
    <x:numFmt numFmtId="203" formatCode="0.00&quot;x&quot;"/>
    <x:numFmt numFmtId="204" formatCode="$#,##0.00"/>
    <x:numFmt numFmtId="205" formatCode="0.0000%"/>
    <x:numFmt numFmtId="206" formatCode="0.0000&quot;x&quot;"/>
  </x:numFmts>
  <x:fonts count="9">
    <x:font>
      <x:sz val="11"/>
      <x:name val="Carlito"/>
    </x:font>
    <x:font>
      <x:sz val="11"/>
      <x:name val="Arial"/>
    </x:font>
    <x:font>
      <x:b/>
      <x:sz val="11"/>
      <x:color rgb="FFFFFFFF"/>
      <x:name val="Arial"/>
    </x:font>
    <x:font>
      <x:b/>
      <x:sz val="18"/>
      <x:color rgb="FFFFFFFF"/>
      <x:name val="Arial"/>
    </x:font>
    <x:font>
      <x:sz val="11"/>
      <x:color rgb="FF526577"/>
      <x:name val="Arial"/>
    </x:font>
    <x:font>
      <x:sz val="11"/>
      <x:color rgb="FF0000FF"/>
      <x:name val="Arial"/>
    </x:font>
    <x:font>
      <x:b/>
      <x:sz val="11"/>
      <x:name val="Arial"/>
    </x:font>
    <x:font>
      <x:sz val="11"/>
      <x:color rgb="FF173F32"/>
      <x:name val="Arial"/>
    </x:font>
    <x:font>
      <x:b/>
      <x:sz val="11"/>
      <x:color rgb="FF0000FF"/>
      <x:name val="Arial"/>
    </x:font>
  </x:fonts>
  <x:fills count="7">
    <x:fill>
      <x:patternFill patternType="none"/>
    </x:fill>
    <x:fill>
      <x:patternFill patternType="gray125"/>
    </x:fill>
    <x:fill>
      <x:patternFill patternType="solid">
        <x:fgColor rgb="FF123952"/>
      </x:patternFill>
    </x:fill>
    <x:fill>
      <x:patternFill patternType="solid">
        <x:fgColor rgb="FFEDF6FF"/>
      </x:patternFill>
    </x:fill>
    <x:fill>
      <x:patternFill patternType="solid">
        <x:fgColor rgb="FFFFF4D6"/>
      </x:patternFill>
    </x:fill>
    <x:fill>
      <x:patternFill patternType="solid">
        <x:fgColor rgb="FFF0F7F3"/>
      </x:patternFill>
    </x:fill>
    <x:fill>
      <x:patternFill patternType="solid">
        <x:fgColor rgb="FFF3F6F8"/>
      </x:patternFill>
    </x:fill>
  </x:fills>
  <x:borders count="1">
    <x:border>
      <x:left/>
      <x:right/>
      <x:top/>
      <x:bottom/>
      <x:diagonal/>
    </x:border>
  </x:borders>
  <x:cellStyleXfs count="1">
    <x:xf numFmtId="0" fontId="0" fillId="0" borderId="0"/>
  </x:cellStyleXfs>
  <x:cellXfs count="32">
    <x:xf numFmtId="0" fontId="0" fillId="0" borderId="0" xfId="0"/>
    <x:xf numFmtId="0" fontId="1" fillId="0" borderId="0" xfId="0" applyNumberFormat="1" applyFont="1" applyFill="1" applyBorder="1"/>
    <x:xf numFmtId="0" fontId="1" fillId="0" borderId="0" xfId="0" applyNumberFormat="1" applyFont="1" applyFill="1" applyBorder="1" applyAlignment="1">
      <x:alignment vertical="center"/>
    </x:xf>
    <x:xf numFmtId="0" fontId="1" fillId="2" borderId="0" xfId="0" applyNumberFormat="1" applyFont="1" applyFill="1" applyBorder="1" applyAlignment="1">
      <x:alignment vertical="center"/>
    </x:xf>
    <x:xf numFmtId="0" fontId="2" fillId="2" borderId="0" xfId="0" applyNumberFormat="1" applyFont="1" applyFill="1" applyBorder="1" applyAlignment="1">
      <x:alignment vertical="center"/>
    </x:xf>
    <x:xf numFmtId="0" fontId="2" fillId="2" borderId="0" xfId="0" applyNumberFormat="1" applyFont="1" applyFill="1" applyBorder="1" applyAlignment="1">
      <x:alignment vertical="center" wrapText="1"/>
    </x:xf>
    <x:xf numFmtId="0" fontId="3" fillId="2" borderId="0" xfId="0" applyNumberFormat="1" applyFont="1" applyFill="1" applyBorder="1" applyAlignment="1">
      <x:alignment vertical="center" wrapText="1"/>
    </x:xf>
    <x:xf numFmtId="0" fontId="4" fillId="0" borderId="0" xfId="0" applyNumberFormat="1" applyFont="1" applyFill="1" applyBorder="1" applyAlignment="1">
      <x:alignment vertical="center"/>
    </x:xf>
    <x:xf numFmtId="0" fontId="4" fillId="0" borderId="0" xfId="0" applyNumberFormat="1" applyFont="1" applyFill="1" applyBorder="1" applyAlignment="1">
      <x:alignment vertical="center" wrapText="1"/>
    </x:xf>
    <x:xf numFmtId="0" fontId="1" fillId="3" borderId="0" xfId="0" applyNumberFormat="1" applyFont="1" applyFill="1" applyBorder="1" applyAlignment="1">
      <x:alignment vertical="center"/>
    </x:xf>
    <x:xf numFmtId="0" fontId="5" fillId="3" borderId="0" xfId="0" applyNumberFormat="1" applyFont="1" applyFill="1" applyBorder="1" applyAlignment="1">
      <x:alignment vertical="center"/>
    </x:xf>
    <x:xf numFmtId="0" fontId="1" fillId="4" borderId="0" xfId="0" applyNumberFormat="1" applyFont="1" applyFill="1" applyBorder="1" applyAlignment="1">
      <x:alignment vertical="center"/>
    </x:xf>
    <x:xf numFmtId="0" fontId="6" fillId="4" borderId="0" xfId="0" applyNumberFormat="1" applyFont="1" applyFill="1" applyBorder="1" applyAlignment="1">
      <x:alignment vertical="center"/>
    </x:xf>
    <x:xf numFmtId="0" fontId="1" fillId="5" borderId="0" xfId="0" applyNumberFormat="1" applyFont="1" applyFill="1" applyBorder="1" applyAlignment="1">
      <x:alignment vertical="center"/>
    </x:xf>
    <x:xf numFmtId="0" fontId="7" fillId="5" borderId="0" xfId="0" applyNumberFormat="1" applyFont="1" applyFill="1" applyBorder="1" applyAlignment="1">
      <x:alignment vertical="center"/>
    </x:xf>
    <x:xf numFmtId="0" fontId="1" fillId="0" borderId="0" xfId="0" applyNumberFormat="1" applyFont="1" applyFill="1" applyBorder="1" applyAlignment="1">
      <x:alignment vertical="center" wrapText="1"/>
    </x:xf>
    <x:xf numFmtId="0" fontId="7" fillId="5" borderId="0" xfId="0" applyNumberFormat="1" applyFont="1" applyFill="1" applyBorder="1" applyAlignment="1">
      <x:alignment vertical="center" wrapText="1"/>
    </x:xf>
    <x:xf numFmtId="0" fontId="8" fillId="3" borderId="0" xfId="0" applyNumberFormat="1" applyFont="1" applyFill="1" applyBorder="1" applyAlignment="1">
      <x:alignment vertical="center"/>
    </x:xf>
    <x:xf numFmtId="200" fontId="1" fillId="0" borderId="0" xfId="0" applyNumberFormat="1" applyFont="1" applyFill="1" applyBorder="1" applyAlignment="1">
      <x:alignment vertical="center"/>
    </x:xf>
    <x:xf numFmtId="0" fontId="1" fillId="6" borderId="0" xfId="0" applyNumberFormat="1" applyFont="1" applyFill="1" applyBorder="1" applyAlignment="1">
      <x:alignment vertical="center"/>
    </x:xf>
    <x:xf numFmtId="0" fontId="4" fillId="6" borderId="0" xfId="0" applyNumberFormat="1" applyFont="1" applyFill="1" applyBorder="1" applyAlignment="1">
      <x:alignment vertical="center"/>
    </x:xf>
    <x:xf numFmtId="0" fontId="4" fillId="6" borderId="0" xfId="0" applyNumberFormat="1" applyFont="1" applyFill="1" applyBorder="1" applyAlignment="1">
      <x:alignment vertical="center" wrapText="1"/>
    </x:xf>
    <x:xf numFmtId="0" fontId="1" fillId="0" borderId="0" xfId="0" applyNumberFormat="1" applyFont="1" applyFill="1" applyBorder="1" applyAlignment="1">
      <x:alignment vertical="top" wrapText="1"/>
    </x:xf>
    <x:xf numFmtId="201" fontId="5" fillId="3" borderId="0" xfId="0" applyNumberFormat="1" applyFont="1" applyFill="1" applyBorder="1" applyAlignment="1">
      <x:alignment vertical="center"/>
    </x:xf>
    <x:xf numFmtId="202" fontId="5" fillId="3" borderId="0" xfId="0" applyNumberFormat="1" applyFont="1" applyFill="1" applyBorder="1" applyAlignment="1">
      <x:alignment vertical="center"/>
    </x:xf>
    <x:xf numFmtId="203" fontId="5" fillId="3" borderId="0" xfId="0" applyNumberFormat="1" applyFont="1" applyFill="1" applyBorder="1" applyAlignment="1">
      <x:alignment vertical="center"/>
    </x:xf>
    <x:xf numFmtId="204" fontId="7" fillId="5" borderId="0" xfId="0" applyNumberFormat="1" applyFont="1" applyFill="1" applyBorder="1" applyAlignment="1">
      <x:alignment vertical="center" wrapText="1"/>
    </x:xf>
    <x:xf numFmtId="205" fontId="7" fillId="5" borderId="0" xfId="0" applyNumberFormat="1" applyFont="1" applyFill="1" applyBorder="1" applyAlignment="1">
      <x:alignment vertical="center" wrapText="1"/>
    </x:xf>
    <x:xf numFmtId="206" fontId="7" fillId="5" borderId="0" xfId="0" applyNumberFormat="1" applyFont="1" applyFill="1" applyBorder="1" applyAlignment="1">
      <x:alignment vertical="center" wrapText="1"/>
    </x:xf>
    <x:xf numFmtId="202" fontId="7" fillId="5" borderId="0" xfId="0" applyNumberFormat="1" applyFont="1" applyFill="1" applyBorder="1" applyAlignment="1">
      <x:alignment vertical="center" wrapText="1"/>
    </x:xf>
    <x:xf numFmtId="202" fontId="8" fillId="3" borderId="0" xfId="0" applyNumberFormat="1" applyFont="1" applyFill="1" applyBorder="1" applyAlignment="1">
      <x:alignment vertical="center"/>
    </x:xf>
    <x:xf numFmtId="201" fontId="1" fillId="5" borderId="0" xfId="0" applyNumberFormat="1" applyFont="1" applyFill="1" applyBorder="1" applyAlignment="1">
      <x:alignment vertical="center"/>
    </x:xf>
  </x:cellXfs>
  <x:cellStyles count="1">
    <x:cellStyle name="Normal" xfId="0"/>
  </x:cellStyles>
</x:styleSheet>
</file>

<file path=xl/_rels/workbook.xml.rels>&#65279;<?xml version="1.0" encoding="utf-8"?><Relationships xmlns="http://schemas.openxmlformats.org/package/2006/relationships"><Relationship Type="http://schemas.openxmlformats.org/officeDocument/2006/relationships/styles" Target="/xl/styles.xml" Id="Rebea1a12a9b04b7a" /><Relationship Type="http://schemas.openxmlformats.org/officeDocument/2006/relationships/theme" Target="/xl/theme/theme1.xml" Id="R94bf0e4bd5124164" /><Relationship Type="http://schemas.openxmlformats.org/officeDocument/2006/relationships/sharedStrings" Target="/xl/sharedStrings.xml" Id="Rc525f2df0d194a28" /><Relationship Type="http://schemas.openxmlformats.org/officeDocument/2006/relationships/worksheet" Target="/xl/worksheets/sheet1.xml" Id="R8f7eecb25d734eb3" /></Relationships>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Light"/>
        <a:ea typeface="Calibri Light"/>
        <a:cs typeface="Calibri Light"/>
      </a:majorFont>
      <a:minorFont>
        <a:latin typeface="Calibri"/>
        <a:ea typeface="Calibri"/>
        <a:cs typeface="Calibri"/>
      </a:minorFont>
    </a:fontScheme>
    <a:fmtScheme name="ChatGPT">
      <a:fillStyleLst>
        <a:solidFill>
          <a:schemeClr val="phClr"/>
        </a:solidFill>
        <a:gradFill>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theme>
</file>

<file path=xl/worksheets/sheet1.xml><?xml version="1.0" encoding="utf-8"?>
<x:worksheet xmlns:x="http://schemas.openxmlformats.org/spreadsheetml/2006/main">
  <x:sheetViews>
    <x:sheetView showGridLines="0" workbookViewId="0">
      <x:pane ySplit="4" topLeftCell="A5" activePane="bottomLeft" state="frozen"/>
    </x:sheetView>
  </x:sheetViews>
  <x:sheetFormatPr defaultRowHeight="15"/>
  <x:cols>
    <x:col min="1" max="1" width="31" hidden="0" customWidth="1"/>
    <x:col min="2" max="2" width="18" hidden="0" customWidth="1"/>
    <x:col min="3" max="3" width="3" hidden="0" customWidth="1"/>
    <x:col min="4" max="4" width="31" hidden="0" customWidth="1"/>
    <x:col min="5" max="5" width="19" hidden="0" customWidth="1"/>
    <x:col min="6" max="6" width="18" hidden="0" customWidth="1"/>
    <x:col min="7" max="7" width="18" hidden="0" customWidth="1"/>
    <x:col min="8" max="8" width="18" hidden="0" customWidth="1"/>
    <x:col min="9" max="9" width="18" hidden="0" customWidth="1"/>
    <x:col min="10" max="10" width="18" hidden="0" customWidth="1"/>
  </x:cols>
  <x:sheetData>
    <x:row r="1" ht="40" customHeight="1">
      <x:c r="A1" s="6" t="str">
        <x:v>COMMERCIAL SIZING | Debt yield • DSCR • Cap rate</x:v>
      </x:c>
      <x:c r="B1" s="6"/>
      <x:c r="C1" s="6"/>
      <x:c r="D1" s="6"/>
      <x:c r="E1" s="6"/>
      <x:c r="F1" s="6"/>
      <x:c r="G1" s="6"/>
      <x:c r="H1" s="6"/>
      <x:c r="I1" s="6"/>
      <x:c r="J1" s="6"/>
    </x:row>
    <x:row r="2" ht="30" customHeight="1">
      <x:c r="A2" s="8" t="str">
        <x:v>Educational assumptions • Maniteja, DSCR Calculator Pro • Rates and thresholds are not lender quotes</x:v>
      </x:c>
      <x:c r="B2" s="8"/>
      <x:c r="C2" s="8"/>
      <x:c r="D2" s="8"/>
      <x:c r="E2" s="8"/>
      <x:c r="F2" s="8"/>
      <x:c r="G2" s="8"/>
      <x:c r="H2" s="8"/>
      <x:c r="I2" s="8"/>
      <x:c r="J2" s="8"/>
    </x:row>
    <x:row r="3" ht="25" customHeight="1">
      <x:c r="A3" s="2"/>
      <x:c r="B3" s="2"/>
      <x:c r="C3" s="2"/>
      <x:c r="D3" s="2"/>
      <x:c r="E3" s="2"/>
      <x:c r="F3" s="2"/>
      <x:c r="G3" s="2"/>
      <x:c r="H3" s="2"/>
      <x:c r="I3" s="2"/>
      <x:c r="J3" s="2"/>
    </x:row>
    <x:row r="4" ht="25" customHeight="1">
      <x:c r="A4" s="5" t="str">
        <x:v>EDIT BLUE INPUTS</x:v>
      </x:c>
      <x:c r="B4" s="5" t="str">
        <x:v>Value</x:v>
      </x:c>
      <x:c r="C4" s="2"/>
      <x:c r="D4" s="5" t="str">
        <x:v>CALCULATED OUTPUT</x:v>
      </x:c>
      <x:c r="E4" s="5" t="str">
        <x:v>Value</x:v>
      </x:c>
      <x:c r="F4" s="2"/>
      <x:c r="G4" s="2"/>
      <x:c r="H4" s="2"/>
      <x:c r="I4" s="2"/>
      <x:c r="J4" s="2"/>
    </x:row>
    <x:row r="5" ht="25" customHeight="1">
      <x:c r="A5" s="2" t="str">
        <x:v>Annual property NOI</x:v>
      </x:c>
      <x:c r="B5" s="23" t="n">
        <x:v>120000</x:v>
      </x:c>
      <x:c r="C5" s="2"/>
      <x:c r="D5" s="15" t="str">
        <x:v>Stressed property NOI</x:v>
      </x:c>
      <x:c r="E5" s="26" t="n">
        <x:f>B5*(1+B14)</x:f>
        <x:v>120000</x:v>
      </x:c>
      <x:c r="F5" s="2"/>
      <x:c r="G5" s="2"/>
      <x:c r="H5" s="2"/>
      <x:c r="I5" s="2"/>
      <x:c r="J5" s="2"/>
    </x:row>
    <x:row r="6" ht="25" customHeight="1">
      <x:c r="A6" s="2" t="str">
        <x:v>Annual replacement reserve</x:v>
      </x:c>
      <x:c r="B6" s="23" t="n">
        <x:v>0</x:v>
      </x:c>
      <x:c r="C6" s="2"/>
      <x:c r="D6" s="15" t="str">
        <x:v>Underwritten cash flow</x:v>
      </x:c>
      <x:c r="E6" s="26" t="n">
        <x:f>E5-B6</x:f>
        <x:v>120000</x:v>
      </x:c>
      <x:c r="F6" s="2"/>
      <x:c r="G6" s="2"/>
      <x:c r="H6" s="2"/>
      <x:c r="I6" s="2"/>
      <x:c r="J6" s="2"/>
    </x:row>
    <x:row r="7" ht="25" customHeight="1">
      <x:c r="A7" s="2" t="str">
        <x:v>Annual interest rate</x:v>
      </x:c>
      <x:c r="B7" s="24" t="n">
        <x:v>0.075</x:v>
      </x:c>
      <x:c r="C7" s="2"/>
      <x:c r="D7" s="15" t="str">
        <x:v>Cap-rate indicated value</x:v>
      </x:c>
      <x:c r="E7" s="26" t="n">
        <x:f>E5/B9</x:f>
        <x:v>2000000</x:v>
      </x:c>
      <x:c r="F7" s="2"/>
      <x:c r="G7" s="2"/>
      <x:c r="H7" s="2"/>
      <x:c r="I7" s="2"/>
      <x:c r="J7" s="2"/>
    </x:row>
    <x:row r="8" ht="25" customHeight="1">
      <x:c r="A8" s="2" t="str">
        <x:v>Amortization years</x:v>
      </x:c>
      <x:c r="B8" s="10" t="n">
        <x:v>30</x:v>
      </x:c>
      <x:c r="C8" s="2"/>
      <x:c r="D8" s="15" t="str">
        <x:v>Annual debt service / $1</x:v>
      </x:c>
      <x:c r="E8" s="27" t="n">
        <x:f>IF(B7=0,1/B8,(B7/12)/(1-(1+B7/12)^(-B8*12))*12)</x:f>
        <x:v>0.08390574102633318</x:v>
      </x:c>
      <x:c r="F8" s="2"/>
      <x:c r="G8" s="2"/>
      <x:c r="H8" s="2"/>
      <x:c r="I8" s="2"/>
      <x:c r="J8" s="2"/>
    </x:row>
    <x:row r="9" ht="25" customHeight="1">
      <x:c r="A9" s="2" t="str">
        <x:v>Selected property cap rate</x:v>
      </x:c>
      <x:c r="B9" s="24" t="n">
        <x:v>0.06</x:v>
      </x:c>
      <x:c r="C9" s="2"/>
      <x:c r="D9" s="15" t="str">
        <x:v>DSCR loan cap</x:v>
      </x:c>
      <x:c r="E9" s="26" t="n">
        <x:f>MAX(0,E6/B10/E8)</x:f>
        <x:v>1144141.0185492686</x:v>
      </x:c>
      <x:c r="F9" s="2"/>
      <x:c r="G9" s="2"/>
      <x:c r="H9" s="2"/>
      <x:c r="I9" s="2"/>
      <x:c r="J9" s="2"/>
    </x:row>
    <x:row r="10" ht="25" customHeight="1">
      <x:c r="A10" s="2" t="str">
        <x:v>Minimum DSCR</x:v>
      </x:c>
      <x:c r="B10" s="25" t="n">
        <x:v>1.25</x:v>
      </x:c>
      <x:c r="C10" s="2"/>
      <x:c r="D10" s="15" t="str">
        <x:v>Debt yield loan cap</x:v>
      </x:c>
      <x:c r="E10" s="26" t="n">
        <x:f>MAX(0,E6/B11)</x:f>
        <x:v>1200000</x:v>
      </x:c>
      <x:c r="F10" s="2"/>
      <x:c r="G10" s="2"/>
      <x:c r="H10" s="2"/>
      <x:c r="I10" s="2"/>
      <x:c r="J10" s="2"/>
    </x:row>
    <x:row r="11" ht="25" customHeight="1">
      <x:c r="A11" s="2" t="str">
        <x:v>Minimum debt yield</x:v>
      </x:c>
      <x:c r="B11" s="24" t="n">
        <x:v>0.1</x:v>
      </x:c>
      <x:c r="C11" s="2"/>
      <x:c r="D11" s="15" t="str">
        <x:v>LTV loan cap</x:v>
      </x:c>
      <x:c r="E11" s="26" t="n">
        <x:f>E7*B12</x:f>
        <x:v>1500000</x:v>
      </x:c>
      <x:c r="F11" s="2"/>
      <x:c r="G11" s="2"/>
      <x:c r="H11" s="2"/>
      <x:c r="I11" s="2"/>
      <x:c r="J11" s="2"/>
    </x:row>
    <x:row r="12" ht="25" customHeight="1">
      <x:c r="A12" s="2" t="str">
        <x:v>Maximum LTV</x:v>
      </x:c>
      <x:c r="B12" s="24" t="n">
        <x:v>0.75</x:v>
      </x:c>
      <x:c r="C12" s="2"/>
      <x:c r="D12" s="15" t="str">
        <x:v>Smallest loan cap</x:v>
      </x:c>
      <x:c r="E12" s="26" t="n">
        <x:f>MIN(E9:E11)</x:f>
        <x:v>1144141.0185492686</x:v>
      </x:c>
      <x:c r="F12" s="2"/>
      <x:c r="G12" s="2"/>
      <x:c r="H12" s="2"/>
      <x:c r="I12" s="2"/>
      <x:c r="J12" s="2"/>
    </x:row>
    <x:row r="13" ht="25" customHeight="1">
      <x:c r="A13" s="2" t="str">
        <x:v>Requested loan</x:v>
      </x:c>
      <x:c r="B13" s="23" t="n">
        <x:v>1000000</x:v>
      </x:c>
      <x:c r="C13" s="2"/>
      <x:c r="D13" s="15" t="str">
        <x:v>Requested annual P&amp;I</x:v>
      </x:c>
      <x:c r="E13" s="26" t="n">
        <x:f>B13*E8</x:f>
        <x:v>83905.74102633318</x:v>
      </x:c>
      <x:c r="F13" s="2"/>
      <x:c r="G13" s="2"/>
      <x:c r="H13" s="2"/>
      <x:c r="I13" s="2"/>
      <x:c r="J13" s="2"/>
    </x:row>
    <x:row r="14" ht="25" customHeight="1">
      <x:c r="A14" s="2" t="str">
        <x:v>NOI stress</x:v>
      </x:c>
      <x:c r="B14" s="24" t="n">
        <x:v>0</x:v>
      </x:c>
      <x:c r="C14" s="2"/>
      <x:c r="D14" s="15" t="str">
        <x:v>Requested DSCR</x:v>
      </x:c>
      <x:c r="E14" s="28" t="n">
        <x:f>E6/E13</x:f>
        <x:v>1.4301762731865857</x:v>
      </x:c>
      <x:c r="F14" s="2"/>
      <x:c r="G14" s="2"/>
      <x:c r="H14" s="2"/>
      <x:c r="I14" s="2"/>
      <x:c r="J14" s="2"/>
    </x:row>
    <x:row r="15" ht="25" customHeight="1">
      <x:c r="A15" s="2" t="str">
        <x:v>INPUT CHECK</x:v>
      </x:c>
      <x:c r="B15" s="12" t="str">
        <x:f>IF(AND(B5&gt;0,B6&gt;=0,B7&gt;=0,B8&gt;=1,B9&gt;0,B10&gt;0,B11&gt;0,B12&gt;0,B12&lt;=1,B13&gt;0,B14&gt;-1,B5*(1+B14)&gt;B6),"OK","CHECK INPUTS")</x:f>
        <x:v>OK</x:v>
      </x:c>
      <x:c r="C15" s="2"/>
      <x:c r="D15" s="15" t="str">
        <x:v>Requested debt yield</x:v>
      </x:c>
      <x:c r="E15" s="29" t="n">
        <x:f>E6/B13</x:f>
        <x:v>0.12</x:v>
      </x:c>
      <x:c r="F15" s="2"/>
      <x:c r="G15" s="2"/>
      <x:c r="H15" s="2"/>
      <x:c r="I15" s="2"/>
      <x:c r="J15" s="2"/>
    </x:row>
    <x:row r="16" ht="25" customHeight="1">
      <x:c r="A16" s="2"/>
      <x:c r="B16" s="2"/>
      <x:c r="C16" s="2"/>
      <x:c r="D16" s="15" t="str">
        <x:v>Requested LTV</x:v>
      </x:c>
      <x:c r="E16" s="29" t="n">
        <x:f>B13/E7</x:f>
        <x:v>0.5</x:v>
      </x:c>
      <x:c r="F16" s="2"/>
      <x:c r="G16" s="2"/>
      <x:c r="H16" s="2"/>
      <x:c r="I16" s="2"/>
      <x:c r="J16" s="2"/>
    </x:row>
    <x:row r="17" ht="25" customHeight="1">
      <x:c r="A17" s="2"/>
      <x:c r="B17" s="2"/>
      <x:c r="C17" s="2"/>
      <x:c r="D17" s="2"/>
      <x:c r="E17" s="2"/>
      <x:c r="F17" s="2"/>
      <x:c r="G17" s="2"/>
      <x:c r="H17" s="2"/>
      <x:c r="I17" s="2"/>
      <x:c r="J17" s="2"/>
    </x:row>
    <x:row r="18" ht="40" customHeight="1">
      <x:c r="A18" s="5" t="str">
        <x:v>TWO-INPUT WHAT-IF DATA TABLE | cap rate down rows × interest rate across columns | output: smallest loan cap</x:v>
      </x:c>
      <x:c r="B18" s="5"/>
      <x:c r="C18" s="5"/>
      <x:c r="D18" s="5"/>
      <x:c r="E18" s="5"/>
      <x:c r="F18" s="5"/>
      <x:c r="G18" s="5"/>
      <x:c r="H18" s="5"/>
      <x:c r="I18" s="5"/>
      <x:c r="J18" s="5"/>
    </x:row>
    <x:row r="19" ht="25" customHeight="1">
      <x:c r="A19" s="2"/>
      <x:c r="B19" s="2"/>
      <x:c r="C19" s="2"/>
      <x:c r="D19" s="2"/>
      <x:c r="E19" s="2"/>
      <x:c r="F19" s="2"/>
      <x:c r="G19" s="2"/>
      <x:c r="H19" s="2"/>
      <x:c r="I19" s="2"/>
      <x:c r="J19" s="2"/>
    </x:row>
    <x:row r="20" ht="25" customHeight="1">
      <x:c r="A20" s="21" t="str">
        <x:v>Change blue inputs first. Matrix axes are editable scenarios. Recalculate in desktop Excel. Blue inputs are assumptions, not market rates. The requested loan affects reported ratios, while minimum DSCR, debt yield and maximum LTV set permitted principal.</x:v>
      </x:c>
      <x:c r="B20" s="21"/>
      <x:c r="C20" s="21"/>
      <x:c r="D20" s="21"/>
      <x:c r="E20" s="18" t="n">
        <x:f>E12</x:f>
        <x:v>1144141.0185492686</x:v>
      </x:c>
      <x:c r="F20" s="30" t="n">
        <x:v>0.065</x:v>
      </x:c>
      <x:c r="G20" s="30" t="n">
        <x:v>0.07</x:v>
      </x:c>
      <x:c r="H20" s="30" t="n">
        <x:v>0.075</x:v>
      </x:c>
      <x:c r="I20" s="30" t="n">
        <x:v>0.08</x:v>
      </x:c>
      <x:c r="J20" s="30" t="n">
        <x:v>0.085</x:v>
      </x:c>
    </x:row>
    <x:row r="21" ht="25" customHeight="1">
      <x:c r="A21" s="21"/>
      <x:c r="B21" s="21"/>
      <x:c r="C21" s="21"/>
      <x:c r="D21" s="21"/>
      <x:c r="E21" s="30" t="n">
        <x:v>0.05</x:v>
      </x:c>
      <x:c r="F21" s="31" t="n">
        <x:f t="dataTable" ref="F21:J25" dt2D="1" r1="B7" r2="B9"/>
        <x:v>1200000</x:v>
      </x:c>
      <x:c r="G21" s="31" t="n">
        <x:v>1200000</x:v>
      </x:c>
      <x:c r="H21" s="31" t="n">
        <x:v>1144141.0185492686</x:v>
      </x:c>
      <x:c r="I21" s="31" t="n">
        <x:v>1090267.9530717032</x:v>
      </x:c>
      <x:c r="J21" s="31" t="n">
        <x:v>1040429.1472049038</x:v>
      </x:c>
    </x:row>
    <x:row r="22" ht="25" customHeight="1">
      <x:c r="A22" s="21"/>
      <x:c r="B22" s="21"/>
      <x:c r="C22" s="21"/>
      <x:c r="D22" s="21"/>
      <x:c r="E22" s="30" t="n">
        <x:v>0.055</x:v>
      </x:c>
      <x:c r="F22" s="31" t="n">
        <x:v>1200000</x:v>
      </x:c>
      <x:c r="G22" s="31" t="n">
        <x:v>1200000</x:v>
      </x:c>
      <x:c r="H22" s="31" t="n">
        <x:v>1144141.0185492686</x:v>
      </x:c>
      <x:c r="I22" s="31" t="n">
        <x:v>1090267.9530717032</x:v>
      </x:c>
      <x:c r="J22" s="31" t="n">
        <x:v>1040429.1472049038</x:v>
      </x:c>
    </x:row>
    <x:row r="23" ht="25" customHeight="1">
      <x:c r="A23" s="21"/>
      <x:c r="B23" s="21"/>
      <x:c r="C23" s="21"/>
      <x:c r="D23" s="21"/>
      <x:c r="E23" s="30" t="n">
        <x:v>0.06</x:v>
      </x:c>
      <x:c r="F23" s="31" t="n">
        <x:v>1200000</x:v>
      </x:c>
      <x:c r="G23" s="31" t="n">
        <x:v>1200000</x:v>
      </x:c>
      <x:c r="H23" s="31" t="n">
        <x:v>1144141.0185492686</x:v>
      </x:c>
      <x:c r="I23" s="31" t="n">
        <x:v>1090267.9530717032</x:v>
      </x:c>
      <x:c r="J23" s="31" t="n">
        <x:v>1040429.1472049038</x:v>
      </x:c>
    </x:row>
    <x:row r="24" ht="25" customHeight="1">
      <x:c r="A24" s="21"/>
      <x:c r="B24" s="21"/>
      <x:c r="C24" s="21"/>
      <x:c r="D24" s="21"/>
      <x:c r="E24" s="30" t="n">
        <x:v>0.065</x:v>
      </x:c>
      <x:c r="F24" s="31" t="n">
        <x:v>1200000</x:v>
      </x:c>
      <x:c r="G24" s="31" t="n">
        <x:v>1200000</x:v>
      </x:c>
      <x:c r="H24" s="31" t="n">
        <x:v>1144141.0185492686</x:v>
      </x:c>
      <x:c r="I24" s="31" t="n">
        <x:v>1090267.9530717032</x:v>
      </x:c>
      <x:c r="J24" s="31" t="n">
        <x:v>1040429.1472049038</x:v>
      </x:c>
    </x:row>
    <x:row r="25" ht="25" customHeight="1">
      <x:c r="A25" s="21"/>
      <x:c r="B25" s="21"/>
      <x:c r="C25" s="21"/>
      <x:c r="D25" s="21"/>
      <x:c r="E25" s="30" t="n">
        <x:v>0.07</x:v>
      </x:c>
      <x:c r="F25" s="31" t="n">
        <x:v>1200000</x:v>
      </x:c>
      <x:c r="G25" s="31" t="n">
        <x:v>1200000</x:v>
      </x:c>
      <x:c r="H25" s="31" t="n">
        <x:v>1144141.0185492686</x:v>
      </x:c>
      <x:c r="I25" s="31" t="n">
        <x:v>1090267.9530717032</x:v>
      </x:c>
      <x:c r="J25" s="31" t="n">
        <x:v>1040429.1472049038</x:v>
      </x:c>
    </x:row>
    <x:row r="26" ht="25" customHeight="1">
      <x:c r="A26" s="2"/>
      <x:c r="B26" s="2"/>
      <x:c r="C26" s="2"/>
      <x:c r="D26" s="2"/>
      <x:c r="E26" s="2"/>
      <x:c r="F26" s="2"/>
      <x:c r="G26" s="2"/>
      <x:c r="H26" s="2"/>
      <x:c r="I26" s="2"/>
      <x:c r="J26" s="2"/>
    </x:row>
    <x:row r="27" ht="25" customHeight="1">
      <x:c r="A27" s="2"/>
      <x:c r="B27" s="2"/>
      <x:c r="C27" s="2"/>
      <x:c r="D27" s="2"/>
      <x:c r="E27" s="2"/>
      <x:c r="F27" s="2"/>
      <x:c r="G27" s="2"/>
      <x:c r="H27" s="2"/>
      <x:c r="I27" s="2"/>
      <x:c r="J27" s="2"/>
    </x:row>
    <x:row r="28" ht="25" customHeight="1">
      <x:c r="A28" s="5" t="str">
        <x:v>ASSUMPTIONS &amp; SOURCES</x:v>
      </x:c>
      <x:c r="B28" s="5" t="str"/>
      <x:c r="C28" s="5"/>
      <x:c r="D28" s="5"/>
      <x:c r="E28" s="5"/>
      <x:c r="F28" s="5"/>
      <x:c r="G28" s="5"/>
      <x:c r="H28" s="5"/>
      <x:c r="I28" s="5"/>
      <x:c r="J28" s="5"/>
    </x:row>
    <x:row r="29" ht="56" customHeight="1">
      <x:c r="A29" s="22" t="str">
        <x:v>NOI definition</x:v>
      </x:c>
      <x:c r="B29" s="22" t="str">
        <x:v>Property NOI is after recurring operating expenses and before the reserve entered in B6. Value = stressed NOI / selected cap rate. DSCR and debt yield use NOI less that reserve.</x:v>
      </x:c>
      <x:c r="C29" s="22"/>
      <x:c r="D29" s="22"/>
      <x:c r="E29" s="22"/>
      <x:c r="F29" s="22"/>
      <x:c r="G29" s="22"/>
      <x:c r="H29" s="22"/>
      <x:c r="I29" s="22"/>
      <x:c r="J29" s="22"/>
    </x:row>
    <x:row r="30" ht="56" customHeight="1">
      <x:c r="A30" s="22" t="str">
        <x:v>Payment method</x:v>
      </x:c>
      <x:c r="B30" s="22" t="str">
        <x:v>Fully amortizing monthly principal and interest; zero interest supported. No interest-only period, balloon, fees, subordinate debt or transaction costs modeled.</x:v>
      </x:c>
      <x:c r="C30" s="22"/>
      <x:c r="D30" s="22"/>
      <x:c r="E30" s="22"/>
      <x:c r="F30" s="22"/>
      <x:c r="G30" s="22"/>
      <x:c r="H30" s="22"/>
      <x:c r="I30" s="22"/>
      <x:c r="J30" s="22"/>
    </x:row>
    <x:row r="31" ht="56" customHeight="1">
      <x:c r="A31" s="22" t="str">
        <x:v>Thresholds</x:v>
      </x:c>
      <x:c r="B31" s="22" t="str">
        <x:v>The 1.25x DSCR, 10% debt yield and 75% LTV are editable examples, not universal program rules. The smallest financial cap governs only this simplified model.</x:v>
      </x:c>
      <x:c r="C31" s="22"/>
      <x:c r="D31" s="22"/>
      <x:c r="E31" s="22"/>
      <x:c r="F31" s="22"/>
      <x:c r="G31" s="22"/>
      <x:c r="H31" s="22"/>
      <x:c r="I31" s="22"/>
      <x:c r="J31" s="22"/>
    </x:row>
    <x:row r="32" ht="56" customHeight="1">
      <x:c r="A32" s="22" t="str">
        <x:v>Input limits</x:v>
      </x:c>
      <x:c r="B32" s="22" t="str">
        <x:v>NOI after stress must exceed reserves. Rate must be nonnegative; cap rate, DSCR and debt yield must be positive; max LTV between 0 and 100%; requested loan positive. Check B15 before use.</x:v>
      </x:c>
      <x:c r="C32" s="22"/>
      <x:c r="D32" s="22"/>
      <x:c r="E32" s="22"/>
      <x:c r="F32" s="22"/>
      <x:c r="G32" s="22"/>
      <x:c r="H32" s="22"/>
      <x:c r="I32" s="22"/>
      <x:c r="J32" s="22"/>
    </x:row>
    <x:row r="33" ht="56" customHeight="1">
      <x:c r="A33" s="22" t="str">
        <x:v>Data Table</x:v>
      </x:c>
      <x:c r="B33" s="22" t="str">
        <x:v>E20 links to E12. Row input B7 = annual interest rate. Column input B9 = cap rate. Change axes as needed. Other spreadsheet applications may not recalculate native Excel What-If Data Tables.</x:v>
      </x:c>
      <x:c r="C33" s="22"/>
      <x:c r="D33" s="22"/>
      <x:c r="E33" s="22"/>
      <x:c r="F33" s="22"/>
      <x:c r="G33" s="22"/>
      <x:c r="H33" s="22"/>
      <x:c r="I33" s="22"/>
      <x:c r="J33" s="22"/>
    </x:row>
    <x:row r="34" ht="56" customHeight="1">
      <x:c r="A34" s="22" t="str">
        <x:v>OCC primary source</x:v>
      </x:c>
      <x:c r="B34" s="22" t="str">
        <x:v>https://www.occ.gov/publications-and-resources/publications/comptrollers-handbook/files/commercial-real-estate-lending/pub-ch-commercial-real-estate.pdf</x:v>
      </x:c>
      <x:c r="C34" s="22"/>
      <x:c r="D34" s="22"/>
      <x:c r="E34" s="22"/>
      <x:c r="F34" s="22"/>
      <x:c r="G34" s="22"/>
      <x:c r="H34" s="22"/>
      <x:c r="I34" s="22"/>
      <x:c r="J34" s="22"/>
    </x:row>
    <x:row r="35" ht="56" customHeight="1">
      <x:c r="A35" s="22" t="str">
        <x:v>Article and live model</x:v>
      </x:c>
      <x:c r="B35" s="22" t="str">
        <x:v>https://dscrcalculatorpro.com/debt-yield-vs-dscr-calculator/</x:v>
      </x:c>
      <x:c r="C35" s="22"/>
      <x:c r="D35" s="22"/>
      <x:c r="E35" s="22"/>
      <x:c r="F35" s="22"/>
      <x:c r="G35" s="22"/>
      <x:c r="H35" s="22"/>
      <x:c r="I35" s="22"/>
      <x:c r="J35" s="22"/>
    </x:row>
    <x:row r="36" ht="56" customHeight="1">
      <x:c r="A36" s="22" t="str">
        <x:v>Version</x:v>
      </x:c>
      <x:c r="B36" s="22" t="str">
        <x:v>2026-10-31 | Maniteja, Investor | DSCR Calculator Pro. No lending approval or licensed adviser credential claimed.</x:v>
      </x:c>
      <x:c r="C36" s="22"/>
      <x:c r="D36" s="22"/>
      <x:c r="E36" s="22"/>
      <x:c r="F36" s="22"/>
      <x:c r="G36" s="22"/>
      <x:c r="H36" s="22"/>
      <x:c r="I36" s="22"/>
      <x:c r="J36" s="22"/>
    </x:row>
  </x:sheetData>
  <x:mergeCells>
    <x:mergeCell ref="A1:J1"/>
    <x:mergeCell ref="A2:J2"/>
    <x:mergeCell ref="A18:J18"/>
    <x:mergeCell ref="A20:D25"/>
    <x:mergeCell ref="B28:J28"/>
    <x:mergeCell ref="B29:J29"/>
    <x:mergeCell ref="B30:J30"/>
    <x:mergeCell ref="B31:J31"/>
    <x:mergeCell ref="B32:J32"/>
    <x:mergeCell ref="B33:J33"/>
    <x:mergeCell ref="B34:J34"/>
    <x:mergeCell ref="B35:J35"/>
    <x:mergeCell ref="B36:J36"/>
  </x:mergeCells>
  <x:pageMargins left="0.7" right="0.7" top="0.75" bottom="0.75" header="0.3" footer="0.3"/>
</x:worksheet>
</file>