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c7f42e3d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07bf6cb90e604232"/>
    <x:sheet xmlns:r="http://schemas.openxmlformats.org/officeDocument/2006/relationships" name="Debt Stress" sheetId="2" r:id="Reb40af1acb924e51"/>
    <x:sheet xmlns:r="http://schemas.openxmlformats.org/officeDocument/2006/relationships" name="Memo" sheetId="3" r:id="R786618852e3b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$#,##0.00;($#,##0.00);&quot;—&quot;"/>
    <x:numFmt numFmtId="201" formatCode="@"/>
    <x:numFmt numFmtId="202" formatCode="0.0%"/>
    <x:numFmt numFmtId="203" formatCode="0.00"/>
    <x:numFmt numFmtId="204" formatCode="0.00%"/>
    <x:numFmt numFmtId="205" formatCode="0"/>
    <x:numFmt numFmtId="206" formatCode="0.00&quot;x&quot;"/>
    <x:numFmt numFmtId="207" formatCode="0%"/>
  </x:numFmts>
  <x:fonts count="8">
    <x:font>
      <x:sz val="11"/>
      <x:name val="Carlito"/>
    </x:font>
    <x:font>
      <x:sz val="11"/>
      <x:color rgb="FF192E42"/>
      <x:name val="Arial"/>
    </x:font>
    <x:font>
      <x:b/>
      <x:sz val="16"/>
      <x:color rgb="FF192E42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1"/>
      <x:color rgb="FF008000"/>
      <x:name val="Arial"/>
    </x:font>
    <x:font>
      <x:b/>
      <x:sz val="11"/>
      <x:color rgb="FF192E42"/>
      <x:name val="Arial"/>
    </x:font>
    <x:font>
      <x:b/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8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64A62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0" fontId="4" fillId="0" borderId="0" xfId="0" applyNumberFormat="1" applyFont="1" applyFill="1" applyBorder="1"/>
    <x:xf numFmtId="203" fontId="3" fillId="2" borderId="0" xfId="0" applyNumberFormat="1" applyFont="1" applyFill="1" applyBorder="1"/>
    <x:xf numFmtId="204" fontId="3" fillId="2" borderId="0" xfId="0" applyNumberFormat="1" applyFont="1" applyFill="1" applyBorder="1"/>
    <x:xf numFmtId="205" fontId="3" fillId="2" borderId="0" xfId="0" applyNumberFormat="1" applyFont="1" applyFill="1" applyBorder="1"/>
    <x:xf numFmtId="200" fontId="5" fillId="0" borderId="0" xfId="0" applyNumberFormat="1" applyFont="1" applyFill="1" applyBorder="1"/>
    <x:xf numFmtId="206" fontId="4" fillId="0" borderId="0" xfId="0" applyNumberFormat="1" applyFont="1" applyFill="1" applyBorder="1"/>
    <x:xf numFmtId="206" fontId="5" fillId="0" borderId="0" xfId="0" applyNumberFormat="1" applyFont="1" applyFill="1" applyBorder="1"/>
    <x:xf numFmtId="204" fontId="1" fillId="0" borderId="0" xfId="0" applyNumberFormat="1" applyFont="1" applyFill="1" applyBorder="1"/>
    <x:xf numFmtId="204" fontId="0" fillId="0" borderId="0" xfId="0" applyNumberFormat="1" applyFont="1" applyFill="1" applyBorder="1"/>
    <x:xf numFmtId="207" fontId="1" fillId="0" borderId="0" xfId="0" applyNumberFormat="1" applyFont="1" applyFill="1" applyBorder="1"/>
    <x:xf numFmtId="206" fontId="1" fillId="0" borderId="0" xfId="0" applyNumberFormat="1" applyFont="1" applyFill="1" applyBorder="1"/>
    <x:xf numFmtId="206" fontId="0" fillId="0" borderId="0" xfId="0" applyNumberFormat="1" applyFont="1" applyFill="1" applyBorder="1"/>
    <x:xf numFmtId="201" fontId="5" fillId="0" borderId="0" xfId="0" applyNumberFormat="1" applyFont="1" applyFill="1" applyBorder="1"/>
    <x:xf numFmtId="204" fontId="5" fillId="0" borderId="0" xfId="0" applyNumberFormat="1" applyFont="1" applyFill="1" applyBorder="1"/>
    <x:xf numFmtId="205" fontId="5" fillId="0" borderId="0" xfId="0" applyNumberFormat="1" applyFont="1" applyFill="1" applyBorder="1"/>
    <x:xf numFmtId="201" fontId="1" fillId="0" borderId="0" xfId="0" applyNumberFormat="1" applyFont="1" applyFill="1" applyBorder="1"/>
    <x:xf numFmtId="205" fontId="1" fillId="0" borderId="0" xfId="0" applyNumberFormat="1" applyFont="1" applyFill="1" applyBorder="1"/>
    <x:xf numFmtId="201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6" fillId="3" borderId="0" xfId="0" applyNumberFormat="1" applyFont="1" applyFill="1" applyBorder="1"/>
    <x:xf numFmtId="200" fontId="7" fillId="3" borderId="0" xfId="0" applyNumberFormat="1" applyFont="1" applyFill="1" applyBorder="1"/>
    <x:xf numFmtId="206" fontId="4" fillId="3" borderId="0" xfId="0" applyNumberFormat="1" applyFont="1" applyFill="1" applyBorder="1"/>
    <x:xf numFmtId="206" fontId="7" fillId="3" borderId="0" xfId="0" applyNumberFormat="1" applyFont="1" applyFill="1" applyBorder="1"/>
    <x:xf numFmtId="206" fontId="1" fillId="3" borderId="0" xfId="0" applyNumberFormat="1" applyFont="1" applyFill="1" applyBorder="1"/>
    <x:xf numFmtId="206" fontId="6" fillId="3" borderId="0" xfId="0" applyNumberFormat="1" applyFont="1" applyFill="1" applyBorder="1"/>
  </x:cellXfs>
  <x:cellStyles count="1">
    <x:cellStyle name="Normal" xfId="0"/>
  </x:cellStyles>
  <x:dxfs count="2">
    <x:dxf>
      <x:font>
        <x:color rgb="FF9F2525"/>
      </x:font>
      <x:fill>
        <x:patternFill patternType="solid">
          <x:bgColor rgb="FFFDE9E7"/>
        </x:patternFill>
      </x:fill>
    </x:dxf>
    <x:dxf>
      <x:font>
        <x:color rgb="FF285E40"/>
      </x:font>
      <x:fill>
        <x:patternFill patternType="solid">
          <x:bgColor rgb="FFE8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36176b1e64cdf" /><Relationship Type="http://schemas.openxmlformats.org/officeDocument/2006/relationships/theme" Target="/xl/theme/theme1.xml" Id="Rd9db397f30cc4f79" /><Relationship Type="http://schemas.openxmlformats.org/officeDocument/2006/relationships/sharedStrings" Target="/xl/sharedStrings.xml" Id="Rfcb4b99a2bde4692" /><Relationship Type="http://schemas.openxmlformats.org/officeDocument/2006/relationships/worksheet" Target="/xl/worksheets/sheet1.xml" Id="R07bf6cb90e604232" /><Relationship Type="http://schemas.openxmlformats.org/officeDocument/2006/relationships/worksheet" Target="/xl/worksheets/sheet2.xml" Id="Reb40af1acb924e51" /><Relationship Type="http://schemas.openxmlformats.org/officeDocument/2006/relationships/worksheet" Target="/xl/worksheets/sheet3.xml" Id="R786618852e3b42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4A62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23" hidden="0" customWidth="1"/>
    <x:col min="5" max="5" width="3" hidden="0" customWidth="1"/>
    <x:col min="6" max="6" width="4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30" customHeight="1">
      <x:c r="A2" s="1"/>
      <x:c r="B2" s="1"/>
      <x:c r="C2" s="2" t="str">
        <x:v>DSCR property cash flow</x:v>
      </x:c>
      <x:c r="D2" s="1"/>
      <x:c r="E2" s="1"/>
      <x:c r="F2" s="1"/>
      <x:c r="G2" s="1"/>
    </x:row>
    <x:row r="3" ht="24" customHeight="1">
      <x:c r="A3" s="1"/>
      <x:c r="B3" s="1"/>
      <x:c r="C3" s="3"/>
      <x:c r="D3" s="3"/>
      <x:c r="E3" s="1"/>
      <x:c r="F3" s="1"/>
      <x:c r="G3" s="1"/>
    </x:row>
    <x:row r="4" ht="24" customHeight="1">
      <x:c r="A4" s="1"/>
      <x:c r="B4" s="1"/>
      <x:c r="C4" s="1" t="str">
        <x:v>USD annual amounts unless labeled monthly.</x:v>
      </x:c>
      <x:c r="D4" s="1"/>
      <x:c r="E4" s="1"/>
      <x:c r="F4" s="1"/>
      <x:c r="G4" s="1"/>
    </x:row>
    <x:row r="5" ht="24" customHeight="1">
      <x:c r="A5" s="1"/>
      <x:c r="B5" s="1"/>
      <x:c r="C5" s="1"/>
      <x:c r="D5" s="1"/>
      <x:c r="E5" s="1"/>
      <x:c r="F5" s="1"/>
      <x:c r="G5" s="1"/>
    </x:row>
    <x:row r="6" ht="24" customHeight="1">
      <x:c r="A6" s="1"/>
      <x:c r="B6" s="1"/>
      <x:c r="C6" s="1" t="str">
        <x:v>Property</x:v>
      </x:c>
      <x:c r="D6" s="7" t="str">
        <x:v>Example rental</x:v>
      </x:c>
      <x:c r="E6" s="1"/>
      <x:c r="F6" s="1"/>
      <x:c r="G6" s="1"/>
    </x:row>
    <x:row r="7" ht="24" customHeight="1">
      <x:c r="A7" s="1"/>
      <x:c r="B7" s="1"/>
      <x:c r="C7" s="1" t="str">
        <x:v>Address</x:v>
      </x:c>
      <x:c r="D7" s="7" t="str">
        <x:v>Fictional property</x:v>
      </x:c>
      <x:c r="E7" s="1"/>
      <x:c r="F7" s="1"/>
      <x:c r="G7" s="1"/>
    </x:row>
    <x:row r="8" ht="24" customHeight="1">
      <x:c r="A8" s="1"/>
      <x:c r="B8" s="1"/>
      <x:c r="C8" s="1" t="str">
        <x:v>Analysis date</x:v>
      </x:c>
      <x:c r="D8" s="7" t="str">
        <x:v>2026-10-15</x:v>
      </x:c>
      <x:c r="E8" s="1"/>
      <x:c r="F8" s="1"/>
      <x:c r="G8" s="1"/>
    </x:row>
    <x:row r="9" ht="24" customHeight="1">
      <x:c r="A9" s="1"/>
      <x:c r="B9" s="1"/>
      <x:c r="C9" s="1"/>
      <x:c r="D9" s="4"/>
      <x:c r="E9" s="1"/>
      <x:c r="F9" s="1"/>
      <x:c r="G9" s="1"/>
    </x:row>
    <x:row r="10" ht="24" customHeight="1">
      <x:c r="A10" s="1"/>
      <x:c r="B10" s="1"/>
      <x:c r="C10" s="1"/>
      <x:c r="D10" s="4"/>
      <x:c r="E10" s="1"/>
      <x:c r="F10" s="1"/>
      <x:c r="G10" s="1"/>
    </x:row>
    <x:row r="11" ht="24" customHeight="1">
      <x:c r="A11" s="1"/>
      <x:c r="B11" s="1"/>
      <x:c r="C11" s="1" t="str">
        <x:v>Purchase price</x:v>
      </x:c>
      <x:c r="D11" s="6" t="n">
        <x:v>350000</x:v>
      </x:c>
      <x:c r="E11" s="1"/>
      <x:c r="F11" s="1" t="str">
        <x:v>Example inputs. Replace with documented figures.</x:v>
      </x:c>
      <x:c r="G11" s="1"/>
    </x:row>
    <x:row r="12" ht="24" customHeight="1">
      <x:c r="A12" s="1"/>
      <x:c r="B12" s="1"/>
      <x:c r="C12" s="1" t="str">
        <x:v>Down payment</x:v>
      </x:c>
      <x:c r="D12" s="8" t="n">
        <x:v>0.2</x:v>
      </x:c>
      <x:c r="E12" s="1"/>
      <x:c r="F12" s="1"/>
      <x:c r="G12" s="1"/>
    </x:row>
    <x:row r="13" ht="24" customHeight="1">
      <x:c r="A13" s="1"/>
      <x:c r="B13" s="1"/>
      <x:c r="C13" s="1" t="str">
        <x:v>Monthly gross rent</x:v>
      </x:c>
      <x:c r="D13" s="6" t="n">
        <x:v>3200</x:v>
      </x:c>
      <x:c r="E13" s="1"/>
      <x:c r="F13" s="1"/>
      <x:c r="G13" s="1"/>
    </x:row>
    <x:row r="14" ht="24" customHeight="1">
      <x:c r="A14" s="1"/>
      <x:c r="B14" s="1"/>
      <x:c r="C14" s="1" t="str">
        <x:v>Vacancy allowance</x:v>
      </x:c>
      <x:c r="D14" s="8" t="n">
        <x:v>0.05</x:v>
      </x:c>
      <x:c r="E14" s="1"/>
      <x:c r="F14" s="1" t="str">
        <x:v>Deduct vacancy once; use potential gross rent above.</x:v>
      </x:c>
      <x:c r="G14" s="1"/>
    </x:row>
    <x:row r="15" ht="24" customHeight="1">
      <x:c r="A15" s="1"/>
      <x:c r="B15" s="1"/>
      <x:c r="C15" s="1" t="str">
        <x:v>Annual property taxes</x:v>
      </x:c>
      <x:c r="D15" s="6" t="n">
        <x:v>4800</x:v>
      </x:c>
      <x:c r="E15" s="1"/>
      <x:c r="F15" s="1"/>
      <x:c r="G15" s="1"/>
    </x:row>
    <x:row r="16" ht="24" customHeight="1">
      <x:c r="A16" s="1"/>
      <x:c r="B16" s="1"/>
      <x:c r="C16" s="1" t="str">
        <x:v>Annual insurance</x:v>
      </x:c>
      <x:c r="D16" s="6" t="n">
        <x:v>1800</x:v>
      </x:c>
      <x:c r="E16" s="1"/>
      <x:c r="F16" s="1"/>
      <x:c r="G16" s="1"/>
    </x:row>
    <x:row r="17" ht="24" customHeight="1">
      <x:c r="A17" s="1"/>
      <x:c r="B17" s="1"/>
      <x:c r="C17" s="1" t="str">
        <x:v>Annual repairs</x:v>
      </x:c>
      <x:c r="D17" s="6" t="n">
        <x:v>1500</x:v>
      </x:c>
      <x:c r="E17" s="1"/>
      <x:c r="F17" s="1"/>
      <x:c r="G17" s="1"/>
    </x:row>
    <x:row r="18" ht="24" customHeight="1">
      <x:c r="A18" s="1"/>
      <x:c r="B18" s="1"/>
      <x:c r="C18" s="1" t="str">
        <x:v>Annual management</x:v>
      </x:c>
      <x:c r="D18" s="6" t="n">
        <x:v>1800</x:v>
      </x:c>
      <x:c r="E18" s="1"/>
      <x:c r="F18" s="1"/>
      <x:c r="G18" s="1"/>
    </x:row>
    <x:row r="19" ht="24" customHeight="1">
      <x:c r="A19" s="1"/>
      <x:c r="B19" s="1"/>
      <x:c r="C19" s="1" t="str">
        <x:v>Annual HOA dues</x:v>
      </x:c>
      <x:c r="D19" s="6" t="n">
        <x:v>0</x:v>
      </x:c>
      <x:c r="E19" s="1"/>
      <x:c r="F19" s="1"/>
      <x:c r="G19" s="1"/>
    </x:row>
    <x:row r="20" ht="24" customHeight="1">
      <x:c r="A20" s="1"/>
      <x:c r="B20" s="1"/>
      <x:c r="C20" s="1" t="str">
        <x:v>Other annual operating expenses</x:v>
      </x:c>
      <x:c r="D20" s="6" t="n">
        <x:v>1500</x:v>
      </x:c>
      <x:c r="E20" s="1"/>
      <x:c r="F20" s="1"/>
      <x:c r="G20" s="1"/>
    </x:row>
    <x:row r="21" ht="24" customHeight="1">
      <x:c r="A21" s="1"/>
      <x:c r="B21" s="1"/>
      <x:c r="C21" s="1" t="str">
        <x:v>Annual capital reserve (below NOI)</x:v>
      </x:c>
      <x:c r="D21" s="6" t="n">
        <x:v>1200</x:v>
      </x:c>
      <x:c r="E21" s="1"/>
      <x:c r="F21" s="1" t="str">
        <x:v>Separate reserve; not deducted twice in NOI.</x:v>
      </x:c>
      <x:c r="G21" s="1"/>
    </x:row>
    <x:row r="22" ht="24" customHeight="1">
      <x:c r="A22" s="1"/>
      <x:c r="B22" s="1"/>
      <x:c r="C22" s="1" t="str">
        <x:v>Closing costs (cash)</x:v>
      </x:c>
      <x:c r="D22" s="6" t="n">
        <x:v>5000</x:v>
      </x:c>
      <x:c r="E22" s="1"/>
      <x:c r="F22" s="1" t="str">
        <x:v>Does not include lender-required liquidity reserves.</x:v>
      </x:c>
      <x:c r="G22" s="1"/>
    </x:row>
    <x:row r="23" ht="24" customHeight="1">
      <x:c r="A23" s="1"/>
      <x:c r="B23" s="1"/>
      <x:c r="C23" s="1"/>
      <x:c r="D23" s="4"/>
      <x:c r="E23" s="1"/>
      <x:c r="F23" s="1"/>
      <x:c r="G23" s="1"/>
    </x:row>
    <x:row r="24" ht="24" customHeight="1">
      <x:c r="A24" s="1"/>
      <x:c r="B24" s="1"/>
      <x:c r="C24" s="1"/>
      <x:c r="D24" s="4"/>
      <x:c r="E24" s="1"/>
      <x:c r="F24" s="1"/>
      <x:c r="G24" s="1"/>
    </x:row>
    <x:row r="25" ht="24" customHeight="1">
      <x:c r="A25" s="1"/>
      <x:c r="B25" s="1"/>
      <x:c r="C25" s="1" t="str">
        <x:v>Potential annual rent</x:v>
      </x:c>
      <x:c r="D25" s="9" t="n">
        <x:f>D13*12</x:f>
        <x:v>38400</x:v>
      </x:c>
      <x:c r="E25" s="1"/>
      <x:c r="F25" s="1"/>
      <x:c r="G25" s="1"/>
    </x:row>
    <x:row r="26" ht="24" customHeight="1">
      <x:c r="A26" s="1"/>
      <x:c r="B26" s="1"/>
      <x:c r="C26" s="1" t="str">
        <x:v>Vacancy loss</x:v>
      </x:c>
      <x:c r="D26" s="9" t="n">
        <x:f>D25*D14</x:f>
        <x:v>1920</x:v>
      </x:c>
      <x:c r="E26" s="1"/>
      <x:c r="F26" s="1"/>
      <x:c r="G26" s="1"/>
    </x:row>
    <x:row r="27" ht="24" customHeight="1">
      <x:c r="A27" s="1"/>
      <x:c r="B27" s="1"/>
      <x:c r="C27" s="1" t="str">
        <x:v>Effective gross income (EGI)</x:v>
      </x:c>
      <x:c r="D27" s="9" t="n">
        <x:f>D25-D26</x:f>
        <x:v>36480</x:v>
      </x:c>
      <x:c r="E27" s="1"/>
      <x:c r="F27" s="1"/>
      <x:c r="G27" s="1"/>
    </x:row>
    <x:row r="28" ht="24" customHeight="1">
      <x:c r="A28" s="1"/>
      <x:c r="B28" s="1"/>
      <x:c r="C28" s="1" t="str">
        <x:v>Annual operating expenses</x:v>
      </x:c>
      <x:c r="D28" s="9" t="n">
        <x:f>SUM(D15:D20)</x:f>
        <x:v>11400</x:v>
      </x:c>
      <x:c r="E28" s="1"/>
      <x:c r="F28" s="1"/>
      <x:c r="G28" s="1"/>
    </x:row>
    <x:row r="29" ht="24" customHeight="1">
      <x:c r="A29" s="1"/>
      <x:c r="B29" s="1"/>
      <x:c r="C29" s="29" t="str">
        <x:v>Net operating income (NOI)</x:v>
      </x:c>
      <x:c r="D29" s="30" t="n">
        <x:f>D27-D28</x:f>
        <x:v>25080</x:v>
      </x:c>
      <x:c r="E29" s="1"/>
      <x:c r="F29" s="1"/>
      <x:c r="G29" s="1"/>
    </x:row>
    <x:row r="30" ht="24" customHeight="1">
      <x:c r="A30" s="1"/>
      <x:c r="B30" s="1"/>
      <x:c r="C30" s="1" t="str">
        <x:v>Loan principal</x:v>
      </x:c>
      <x:c r="D30" s="9" t="n">
        <x:f>D11*(1-D12)</x:f>
        <x:v>280000</x:v>
      </x:c>
      <x:c r="E30" s="1"/>
      <x:c r="F30" s="1"/>
      <x:c r="G30" s="1"/>
    </x:row>
    <x:row r="31" ht="24" customHeight="1">
      <x:c r="A31" s="1"/>
      <x:c r="B31" s="1"/>
      <x:c r="C31" s="1" t="str">
        <x:v>Down payment dollars</x:v>
      </x:c>
      <x:c r="D31" s="9" t="n">
        <x:f>D11*D12</x:f>
        <x:v>70000</x:v>
      </x:c>
      <x:c r="E31" s="1"/>
      <x:c r="F31" s="1"/>
      <x:c r="G31" s="1"/>
    </x:row>
    <x:row r="32" ht="24" customHeight="1">
      <x:c r="A32" s="1"/>
      <x:c r="B32" s="1"/>
      <x:c r="C32" s="29" t="str">
        <x:v>Cash for down payment and closing</x:v>
      </x:c>
      <x:c r="D32" s="30" t="n">
        <x:f>SUM(D31,D22)</x:f>
        <x:v>75000</x:v>
      </x:c>
      <x:c r="E32" s="1"/>
      <x:c r="F32" s="1"/>
      <x:c r="G32" s="1"/>
    </x:row>
    <x:row r="33" ht="24" customHeight="1">
      <x:c r="A33" s="1"/>
      <x:c r="B33" s="1"/>
      <x:c r="C33" s="1"/>
      <x:c r="D33" s="4"/>
      <x:c r="E33" s="1"/>
      <x:c r="F33" s="1"/>
      <x:c r="G33" s="1"/>
    </x:row>
    <x:row r="34" ht="24" customHeight="1">
      <x:c r="A34" s="1"/>
      <x:c r="B34" s="1"/>
      <x:c r="C34" s="1"/>
      <x:c r="D34" s="4"/>
      <x:c r="E34" s="1"/>
      <x:c r="F34" s="1"/>
      <x:c r="G34" s="1"/>
    </x:row>
    <x:row r="35" ht="24" customHeight="1">
      <x:c r="A35" s="1"/>
      <x:c r="B35" s="1"/>
      <x:c r="C35" s="1" t="str">
        <x:v>How to use</x:v>
      </x:c>
      <x:c r="D35" s="4"/>
      <x:c r="E35" s="1"/>
      <x:c r="F35" s="1"/>
      <x:c r="G35" s="1"/>
    </x:row>
    <x:row r="36" ht="24" customHeight="1">
      <x:c r="A36" s="1"/>
      <x:c r="B36" s="1"/>
      <x:c r="C36" s="1" t="str">
        <x:v>1. Replace the amber inputs and record source evidence.</x:v>
      </x:c>
      <x:c r="D36" s="4"/>
      <x:c r="E36" s="1"/>
      <x:c r="F36" s="1"/>
      <x:c r="G36" s="1"/>
    </x:row>
    <x:row r="37" ht="24" customHeight="1">
      <x:c r="A37" s="1"/>
      <x:c r="B37" s="1"/>
      <x:c r="C37" s="1" t="str">
        <x:v>2. Set rate, amortization and payment type on Debt Stress.</x:v>
      </x:c>
      <x:c r="D37" s="4"/>
      <x:c r="E37" s="1"/>
      <x:c r="F37" s="1"/>
      <x:c r="G37" s="1"/>
    </x:row>
    <x:row r="38" ht="24" customHeight="1">
      <x:c r="A38" s="1"/>
      <x:c r="B38" s="1"/>
      <x:c r="C38" s="1" t="str">
        <x:v>3. Complete the Memo narrative before sharing.</x:v>
      </x:c>
      <x:c r="D38" s="4"/>
      <x:c r="E38" s="1"/>
      <x:c r="F38" s="1"/>
      <x:c r="G38" s="1"/>
    </x:row>
    <x:row r="39" ht="24" customHeight="1">
      <x:c r="A39" s="1"/>
      <x:c r="B39" s="1"/>
      <x:c r="C39" s="1"/>
      <x:c r="D39" s="4"/>
      <x:c r="E39" s="1"/>
      <x:c r="F39" s="1"/>
      <x:c r="G39" s="1"/>
    </x:row>
    <x:row r="40" ht="24" customHeight="1">
      <x:c r="A40" s="1"/>
      <x:c r="B40" s="1"/>
      <x:c r="C40" s="1" t="str">
        <x:v>Sources for method (checked October 15, 2026)</x:v>
      </x:c>
      <x:c r="D40" s="4"/>
      <x:c r="E40" s="1"/>
      <x:c r="F40" s="1"/>
      <x:c r="G40" s="1"/>
    </x:row>
    <x:row r="41" ht="24" customHeight="1">
      <x:c r="A41" s="1"/>
      <x:c r="B41" s="1"/>
      <x:c r="C41" s="1" t="str">
        <x:v>Payment equation: Microsoft PMT documentation</x:v>
      </x:c>
      <x:c r="D41" s="4"/>
      <x:c r="E41" s="1"/>
      <x:c r="F41" s="1"/>
      <x:c r="G41" s="1"/>
    </x:row>
    <x:row r="42" ht="24" customHeight="1">
      <x:c r="A42" s="1"/>
      <x:c r="B42" s="1"/>
      <x:c r="C42" s="1" t="str">
        <x:v>https://support.microsoft.com/en-us/excel/functions/pmt-function</x:v>
      </x:c>
      <x:c r="D42" s="4"/>
      <x:c r="E42" s="1"/>
      <x:c r="F42" s="1"/>
      <x:c r="G42" s="1"/>
    </x:row>
    <x:row r="43" ht="24" customHeight="1">
      <x:c r="A43" s="1"/>
      <x:c r="B43" s="1"/>
      <x:c r="C43" s="1"/>
      <x:c r="D43" s="4"/>
      <x:c r="E43" s="1"/>
      <x:c r="F43" s="1"/>
      <x:c r="G43" s="1"/>
    </x:row>
    <x:row r="44" ht="24" customHeight="1">
      <x:c r="A44" s="1"/>
      <x:c r="B44" s="1"/>
      <x:c r="C44" s="1" t="str">
        <x:v>Example assumptions are hypothetical; 7.5% is not a quote.</x:v>
      </x:c>
      <x:c r="D44" s="4"/>
      <x:c r="E44" s="1"/>
      <x:c r="F44" s="1"/>
      <x:c r="G44" s="1"/>
    </x:row>
    <x:row r="45" ht="24" customHeight="1">
      <x:c r="A45" s="1"/>
      <x:c r="B45" s="1"/>
      <x:c r="C45" s="1"/>
      <x:c r="D45" s="4"/>
      <x:c r="E45" s="1"/>
      <x:c r="F45" s="1"/>
      <x:c r="G45" s="1"/>
    </x:row>
    <x:row r="46" ht="24" customHeight="1">
      <x:c r="A46" s="1"/>
      <x:c r="B46" s="1"/>
      <x:c r="C46" s="1"/>
      <x:c r="D46" s="4"/>
      <x:c r="E46" s="1"/>
      <x:c r="F46" s="1"/>
      <x:c r="G46" s="1"/>
    </x:row>
    <x:row r="47" ht="24" customHeight="1">
      <x:c r="A47" s="1"/>
      <x:c r="B47" s="1"/>
      <x:c r="C47" s="1"/>
      <x:c r="D47" s="4"/>
      <x:c r="E47" s="1"/>
      <x:c r="F47" s="1"/>
      <x:c r="G47" s="1"/>
    </x:row>
    <x:row r="48" ht="24" customHeight="1">
      <x:c r="A48" s="1"/>
      <x:c r="B48" s="1"/>
      <x:c r="C48" s="1"/>
      <x:c r="D48" s="4"/>
      <x:c r="E48" s="1"/>
      <x:c r="F48" s="1"/>
      <x:c r="G48" s="1"/>
    </x:row>
    <x:row r="49" ht="24" customHeight="1">
      <x:c r="A49" s="1"/>
      <x:c r="B49" s="1"/>
      <x:c r="C49" s="1"/>
      <x:c r="D49" s="4"/>
      <x:c r="E49" s="1"/>
      <x:c r="F49" s="1"/>
      <x:c r="G49" s="1"/>
    </x:row>
    <x:row r="50" ht="24" customHeight="1">
      <x:c r="A50" s="1"/>
      <x:c r="B50" s="1"/>
      <x:c r="C50" s="1"/>
      <x:c r="D50" s="4"/>
      <x:c r="E50" s="1"/>
      <x:c r="F50" s="1"/>
      <x:c r="G50" s="1"/>
    </x:row>
    <x:row r="51" ht="24" customHeight="1">
      <x:c r="A51" s="1"/>
      <x:c r="B51" s="1"/>
      <x:c r="C51" s="1"/>
      <x:c r="D51" s="1"/>
      <x:c r="E51" s="1"/>
      <x:c r="F51" s="1"/>
      <x:c r="G51" s="1"/>
    </x:row>
    <x:row r="52" ht="24" customHeight="1">
      <x:c r="A52" s="1"/>
      <x:c r="B52" s="1"/>
      <x:c r="C52" s="1"/>
      <x:c r="D52" s="1"/>
      <x:c r="E52" s="1"/>
      <x:c r="F52" s="1"/>
      <x:c r="G52" s="1"/>
    </x:row>
    <x:row r="53" ht="24" customHeight="1">
      <x:c r="A53" s="1"/>
      <x:c r="B53" s="1"/>
      <x:c r="C53" s="1"/>
      <x:c r="D53" s="1"/>
      <x:c r="E53" s="1"/>
      <x:c r="F53" s="1"/>
      <x:c r="G53" s="1"/>
    </x:row>
    <x:row r="54" ht="24" customHeight="1">
      <x:c r="A54" s="1"/>
      <x:c r="B54" s="1"/>
      <x:c r="C54" s="1"/>
      <x:c r="D54" s="1"/>
      <x:c r="E54" s="1"/>
      <x:c r="F54" s="1"/>
      <x:c r="G54" s="1"/>
    </x:row>
    <x:row r="55" ht="24" customHeight="1">
      <x:c r="A55" s="1"/>
      <x:c r="B55" s="1"/>
      <x:c r="C55" s="1"/>
      <x:c r="D55" s="1"/>
      <x:c r="E55" s="1"/>
      <x:c r="F55" s="1"/>
      <x:c r="G55" s="1"/>
    </x:row>
  </x:sheetData>
  <x:dataValidations count="4">
    <x:dataValidation type="decimal" operator="between" sqref="D12">
      <x:formula1>0</x:formula1>
      <x:formula2>1</x:formula2>
    </x:dataValidation>
    <x:dataValidation type="decimal" operator="between" sqref="D14">
      <x:formula1>0</x:formula1>
      <x:formula2>1</x:formula2>
    </x:dataValidation>
    <x:dataValidation type="decimal" operator="between" sqref="D11">
      <x:formula1>1</x:formula1>
      <x:formula2>1000000000</x:formula2>
    </x:dataValidation>
    <x:dataValidation type="decimal" operator="between" sqref="D13">
      <x:formula1>0</x:formula1>
      <x:formula2>100000000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4A62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23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30" customHeight="1">
      <x:c r="A2" s="1"/>
      <x:c r="B2" s="1"/>
      <x:c r="C2" s="2" t="str">
        <x:v>Debt coverage and stress tests</x:v>
      </x:c>
      <x:c r="D2" s="1"/>
      <x:c r="E2" s="1"/>
      <x:c r="F2" s="1"/>
      <x:c r="G2" s="1"/>
    </x:row>
    <x:row r="3" ht="24" customHeight="1">
      <x:c r="A3" s="1"/>
      <x:c r="B3" s="1"/>
      <x:c r="C3" s="3"/>
      <x:c r="D3" s="3"/>
      <x:c r="E3" s="1"/>
      <x:c r="F3" s="1"/>
      <x:c r="G3" s="1"/>
    </x:row>
    <x:row r="4" ht="24" customHeight="1">
      <x:c r="A4" s="1"/>
      <x:c r="B4" s="1"/>
      <x:c r="C4" s="1" t="str">
        <x:v>Amber inputs. 0 = amortizing; 1 = interest-only.</x:v>
      </x:c>
      <x:c r="D4" s="1"/>
      <x:c r="E4" s="1"/>
      <x:c r="F4" s="1"/>
      <x:c r="G4" s="1"/>
    </x:row>
    <x:row r="5" ht="24" customHeight="1">
      <x:c r="A5" s="1"/>
      <x:c r="B5" s="1"/>
      <x:c r="C5" s="1"/>
      <x:c r="D5" s="1"/>
      <x:c r="E5" s="1"/>
      <x:c r="F5" s="1"/>
      <x:c r="G5" s="1"/>
    </x:row>
    <x:row r="6" ht="24" customHeight="1">
      <x:c r="A6" s="1"/>
      <x:c r="B6" s="1"/>
      <x:c r="C6" s="1" t="str">
        <x:v>Annual note rate</x:v>
      </x:c>
      <x:c r="D6" s="11" t="n">
        <x:v>0.075</x:v>
      </x:c>
      <x:c r="E6" s="1"/>
      <x:c r="F6" s="1"/>
      <x:c r="G6" s="1"/>
    </x:row>
    <x:row r="7" ht="24" customHeight="1">
      <x:c r="A7" s="1"/>
      <x:c r="B7" s="1"/>
      <x:c r="C7" s="1" t="str">
        <x:v>Amortization (years)</x:v>
      </x:c>
      <x:c r="D7" s="12" t="n">
        <x:v>30</x:v>
      </x:c>
      <x:c r="E7" s="1"/>
      <x:c r="F7" s="1"/>
      <x:c r="G7" s="1"/>
    </x:row>
    <x:row r="8" ht="24" customHeight="1">
      <x:c r="A8" s="1"/>
      <x:c r="B8" s="1"/>
      <x:c r="C8" s="1" t="str">
        <x:v>Interest-only selection (0 or 1)</x:v>
      </x:c>
      <x:c r="D8" s="12" t="n">
        <x:v>0</x:v>
      </x:c>
      <x:c r="E8" s="1"/>
      <x:c r="F8" s="1"/>
      <x:c r="G8" s="1"/>
    </x:row>
    <x:row r="9" ht="24" customHeight="1">
      <x:c r="A9" s="1"/>
      <x:c r="B9" s="1"/>
      <x:c r="C9" s="1" t="str">
        <x:v>Planning DSCR target</x:v>
      </x:c>
      <x:c r="D9" s="10" t="n">
        <x:v>1.25</x:v>
      </x:c>
      <x:c r="E9" s="1"/>
      <x:c r="F9" s="1"/>
      <x:c r="G9" s="1"/>
    </x:row>
    <x:row r="10" ht="24" customHeight="1">
      <x:c r="A10" s="1"/>
      <x:c r="B10" s="1"/>
      <x:c r="C10" s="1"/>
      <x:c r="D10" s="4"/>
      <x:c r="E10" s="1"/>
      <x:c r="F10" s="1"/>
      <x:c r="G10" s="1"/>
    </x:row>
    <x:row r="11" ht="24" customHeight="1">
      <x:c r="A11" s="1"/>
      <x:c r="B11" s="1"/>
      <x:c r="C11" s="1"/>
      <x:c r="D11" s="4"/>
      <x:c r="E11" s="1"/>
      <x:c r="F11" s="1"/>
      <x:c r="G11" s="1"/>
    </x:row>
    <x:row r="12" ht="24" customHeight="1">
      <x:c r="A12" s="1"/>
      <x:c r="B12" s="1"/>
      <x:c r="C12" s="1" t="str">
        <x:v>Annual NOI</x:v>
      </x:c>
      <x:c r="D12" s="13" t="n">
        <x:f>'Cash Flow'!D29</x:f>
        <x:v>25080</x:v>
      </x:c>
      <x:c r="E12" s="1"/>
      <x:c r="F12" s="1"/>
      <x:c r="G12" s="1"/>
    </x:row>
    <x:row r="13" ht="24" customHeight="1">
      <x:c r="A13" s="1"/>
      <x:c r="B13" s="1"/>
      <x:c r="C13" s="1" t="str">
        <x:v>Loan principal</x:v>
      </x:c>
      <x:c r="D13" s="13" t="n">
        <x:f>'Cash Flow'!D30</x:f>
        <x:v>280000</x:v>
      </x:c>
      <x:c r="E13" s="1"/>
      <x:c r="F13" s="1"/>
      <x:c r="G13" s="1"/>
    </x:row>
    <x:row r="14" ht="24" customHeight="1">
      <x:c r="A14" s="1"/>
      <x:c r="B14" s="1"/>
      <x:c r="C14" s="1" t="str">
        <x:v>Monthly principal and interest</x:v>
      </x:c>
      <x:c r="D14" s="9" t="n">
        <x:f>IF(D8=1,D13*D6/12,IF(D6=0,D13/(D7*12),-PMT(D6/12,D7*12,D13)))</x:f>
        <x:v>1957.8006239477818</x:v>
      </x:c>
      <x:c r="E14" s="1"/>
      <x:c r="F14" s="1"/>
      <x:c r="G14" s="1"/>
    </x:row>
    <x:row r="15" ht="24" customHeight="1">
      <x:c r="A15" s="1"/>
      <x:c r="B15" s="1"/>
      <x:c r="C15" s="1" t="str">
        <x:v>Annual debt service</x:v>
      </x:c>
      <x:c r="D15" s="9" t="n">
        <x:f>D14*12</x:f>
        <x:v>23493.60748737338</x:v>
      </x:c>
      <x:c r="E15" s="1"/>
      <x:c r="F15" s="1"/>
      <x:c r="G15" s="1"/>
    </x:row>
    <x:row r="16" ht="24" customHeight="1">
      <x:c r="A16" s="1"/>
      <x:c r="B16" s="1"/>
      <x:c r="C16" s="29" t="str">
        <x:v>NOI-based DSCR</x:v>
      </x:c>
      <x:c r="D16" s="32" t="n">
        <x:f>IF(D15=0,"n.a.",D12/D15)</x:f>
        <x:v>1.0675244324856974</x:v>
      </x:c>
      <x:c r="E16" s="1"/>
      <x:c r="F16" s="1"/>
      <x:c r="G16" s="1"/>
    </x:row>
    <x:row r="17" ht="24" customHeight="1">
      <x:c r="A17" s="1"/>
      <x:c r="B17" s="1"/>
      <x:c r="C17" s="1" t="str">
        <x:v>Annual cash after debt service</x:v>
      </x:c>
      <x:c r="D17" s="9" t="n">
        <x:f>D12-D15</x:f>
        <x:v>1586.3925126266186</x:v>
      </x:c>
      <x:c r="E17" s="1"/>
      <x:c r="F17" s="1"/>
      <x:c r="G17" s="1"/>
    </x:row>
    <x:row r="18" ht="24" customHeight="1">
      <x:c r="A18" s="1"/>
      <x:c r="B18" s="1"/>
      <x:c r="C18" s="1" t="str">
        <x:v>Cash after annual capital reserve</x:v>
      </x:c>
      <x:c r="D18" s="13" t="n">
        <x:f>D17-'Cash Flow'!D21</x:f>
        <x:v>386.39251262661855</x:v>
      </x:c>
      <x:c r="E18" s="1"/>
      <x:c r="F18" s="1"/>
      <x:c r="G18" s="1"/>
    </x:row>
    <x:row r="19" ht="24" customHeight="1">
      <x:c r="A19" s="1"/>
      <x:c r="B19" s="1"/>
      <x:c r="C19" s="1" t="str">
        <x:v>Monthly PITIA</x:v>
      </x:c>
      <x:c r="D19" s="13" t="n">
        <x:f>D14+SUM('Cash Flow'!D15:D16)/12+'Cash Flow'!D19/12</x:f>
        <x:v>2507.800623947782</x:v>
      </x:c>
      <x:c r="E19" s="1"/>
      <x:c r="F19" s="1"/>
      <x:c r="G19" s="1"/>
    </x:row>
    <x:row r="20" ht="24" customHeight="1">
      <x:c r="A20" s="1"/>
      <x:c r="B20" s="1"/>
      <x:c r="C20" s="1" t="str">
        <x:v>Gross rent / PITIA</x:v>
      </x:c>
      <x:c r="D20" s="15" t="n">
        <x:f>IF(D19=0,"n.a.",'Cash Flow'!D13/D19)</x:f>
        <x:v>1.2760185038005762</x:v>
      </x:c>
      <x:c r="E20" s="1"/>
      <x:c r="F20" s="1"/>
      <x:c r="G20" s="1"/>
    </x:row>
    <x:row r="21" ht="24" customHeight="1">
      <x:c r="A21" s="1"/>
      <x:c r="B21" s="1"/>
      <x:c r="C21" s="1" t="str">
        <x:v>Maximum modeled loan at target</x:v>
      </x:c>
      <x:c r="D21" s="9" t="n">
        <x:f>IF(D12&lt;=0,0,IF(AND(D8=1,D6=0),"n.a.",IF(D8=1,D22/D6,IF(D6=0,D22*D7,-PV(D6/12,D7*12,D22/12)))))</x:f>
        <x:v>239125.4728767971</x:v>
      </x:c>
      <x:c r="E21" s="1"/>
      <x:c r="F21" s="1"/>
      <x:c r="G21" s="1"/>
    </x:row>
    <x:row r="22" ht="24" customHeight="1">
      <x:c r="A22" s="1"/>
      <x:c r="B22" s="1"/>
      <x:c r="C22" s="1" t="str">
        <x:v>Allowed annual debt service</x:v>
      </x:c>
      <x:c r="D22" s="9" t="n">
        <x:f>MAX(0,D12/D9)</x:f>
        <x:v>20064</x:v>
      </x:c>
      <x:c r="E22" s="1"/>
      <x:c r="F22" s="1"/>
      <x:c r="G22" s="1"/>
    </x:row>
    <x:row r="23" ht="24" customHeight="1">
      <x:c r="A23" s="1"/>
      <x:c r="B23" s="1"/>
      <x:c r="C23" s="1"/>
      <x:c r="D23" s="4"/>
      <x:c r="E23" s="1"/>
      <x:c r="F23" s="1"/>
      <x:c r="G23" s="1"/>
    </x:row>
    <x:row r="24" ht="24" customHeight="1">
      <x:c r="A24" s="1"/>
      <x:c r="B24" s="1"/>
      <x:c r="C24" s="1"/>
      <x:c r="D24" s="4"/>
      <x:c r="E24" s="1"/>
      <x:c r="F24" s="1"/>
      <x:c r="G24" s="1"/>
    </x:row>
    <x:row r="25" ht="24" customHeight="1">
      <x:c r="A25" s="1"/>
      <x:c r="B25" s="1"/>
      <x:c r="C25" s="1" t="str">
        <x:v>DSCR sensitivity: rent change vs note rate</x:v>
      </x:c>
      <x:c r="D25" s="4"/>
      <x:c r="E25" s="1"/>
      <x:c r="F25" s="1"/>
      <x:c r="G25" s="1"/>
    </x:row>
    <x:row r="26" ht="24" customHeight="1">
      <x:c r="A26" s="1"/>
      <x:c r="B26" s="1"/>
      <x:c r="C26" s="1" t="str">
        <x:v>Same vacancy %, fixed operating costs, same loan.</x:v>
      </x:c>
      <x:c r="D26" s="4"/>
      <x:c r="E26" s="1"/>
      <x:c r="F26" s="1"/>
      <x:c r="G26" s="1"/>
    </x:row>
    <x:row r="27" ht="24" customHeight="1">
      <x:c r="A27" s="1"/>
      <x:c r="B27" s="1"/>
      <x:c r="C27" s="1"/>
      <x:c r="D27" s="4"/>
      <x:c r="E27" s="1"/>
      <x:c r="F27" s="1"/>
      <x:c r="G27" s="1"/>
    </x:row>
    <x:row r="28" ht="24" customHeight="1">
      <x:c r="A28" s="1"/>
      <x:c r="B28" s="1"/>
      <x:c r="C28" s="1" t="str">
        <x:v>Rent change</x:v>
      </x:c>
      <x:c r="D28" s="16" t="n">
        <x:v>0.065</x:v>
      </x:c>
      <x:c r="E28" s="16" t="n">
        <x:v>0.07</x:v>
      </x:c>
      <x:c r="F28" s="16" t="n">
        <x:v>0.075</x:v>
      </x:c>
      <x:c r="G28" s="16" t="n">
        <x:v>0.08</x:v>
      </x:c>
      <x:c r="H28" s="17" t="n">
        <x:v>0.085</x:v>
      </x:c>
    </x:row>
    <x:row r="29" ht="24" customHeight="1">
      <x:c r="A29" s="1"/>
      <x:c r="B29" s="1"/>
      <x:c r="C29" s="18" t="n">
        <x:v>-0.1</x:v>
      </x:c>
      <x:c r="D29" s="19" t="n">
        <x:f>IF(AND($D$8=1,D$28=0),"n.a.",('Cash Flow'!$D$25*(1+$C29)*(1-'Cash Flow'!$D$14)-'Cash Flow'!$D$28)/(IF($D$8=1,$D$13*D$28,IF(D$28=0,$D$13/$D$7,-PMT(D$28/12,$D$7*12,$D$13)*12))))</x:f>
        <x:v>1.0091590131900472</x:v>
      </x:c>
      <x:c r="E29" s="19" t="n">
        <x:f>IF(AND($D$8=1,E$28=0),"n.a.",('Cash Flow'!$D$25*(1+$C29)*(1-'Cash Flow'!$D$14)-'Cash Flow'!$D$28)/(IF($D$8=1,$D$13*E$28,IF(E$28=0,$D$13/$D$7,-PMT(E$28/12,$D$7*12,$D$13)*12))))</x:f>
        <x:v>0.9587475584100303</x:v>
      </x:c>
      <x:c r="F29" s="19" t="n">
        <x:f>IF(AND($D$8=1,F$28=0),"n.a.",('Cash Flow'!$D$25*(1+$C29)*(1-'Cash Flow'!$D$14)-'Cash Flow'!$D$28)/(IF($D$8=1,$D$13*F$28,IF(F$28=0,$D$13/$D$7,-PMT(F$28/12,$D$7*12,$D$13)*12))))</x:f>
        <x:v>0.9122481513968687</x:v>
      </x:c>
      <x:c r="G29" s="19" t="n">
        <x:f>IF(AND($D$8=1,G$28=0),"n.a.",('Cash Flow'!$D$25*(1+$C29)*(1-'Cash Flow'!$D$14)-'Cash Flow'!$D$28)/(IF($D$8=1,$D$13*G$28,IF(G$28=0,$D$13/$D$7,-PMT(G$28/12,$D$7*12,$D$13)*12))))</x:f>
        <x:v>0.8692940018687798</x:v>
      </x:c>
      <x:c r="H29" s="20" t="n">
        <x:f>IF(AND($D$8=1,H$28=0),"n.a.",('Cash Flow'!$D$25*(1+$C29)*(1-'Cash Flow'!$D$14)-'Cash Flow'!$D$28)/(IF($D$8=1,$D$13*H$28,IF(H$28=0,$D$13/$D$7,-PMT(H$28/12,$D$7*12,$D$13)*12))))</x:f>
        <x:v>0.829556453976767</x:v>
      </x:c>
    </x:row>
    <x:row r="30" ht="24" customHeight="1">
      <x:c r="A30" s="1"/>
      <x:c r="B30" s="1"/>
      <x:c r="C30" s="18" t="n">
        <x:v>-0.05</x:v>
      </x:c>
      <x:c r="D30" s="19" t="n">
        <x:f>IF(AND($D$8=1,D$28=0),"n.a.",('Cash Flow'!$D$25*(1+$C30)*(1-'Cash Flow'!$D$14)-'Cash Flow'!$D$28)/(IF($D$8=1,$D$13*D$28,IF(D$28=0,$D$13/$D$7,-PMT(D$28/12,$D$7*12,$D$13)*12))))</x:f>
        <x:v>1.0950448866530298</x:v>
      </x:c>
      <x:c r="E30" s="19" t="n">
        <x:f>IF(AND($D$8=1,E$28=0),"n.a.",('Cash Flow'!$D$25*(1+$C30)*(1-'Cash Flow'!$D$14)-'Cash Flow'!$D$28)/(IF($D$8=1,$D$13*E$28,IF(E$28=0,$D$13/$D$7,-PMT(E$28/12,$D$7*12,$D$13)*12))))</x:f>
        <x:v>1.0403430952959904</x:v>
      </x:c>
      <x:c r="F30" s="19" t="n">
        <x:f>IF(AND($D$8=1,F$28=0),"n.a.",('Cash Flow'!$D$25*(1+$C30)*(1-'Cash Flow'!$D$14)-'Cash Flow'!$D$28)/(IF($D$8=1,$D$13*F$28,IF(F$28=0,$D$13/$D$7,-PMT(F$28/12,$D$7*12,$D$13)*12))))</x:f>
        <x:v>0.9898862919412831</x:v>
      </x:c>
      <x:c r="G30" s="19" t="n">
        <x:f>IF(AND($D$8=1,G$28=0),"n.a.",('Cash Flow'!$D$25*(1+$C30)*(1-'Cash Flow'!$D$14)-'Cash Flow'!$D$28)/(IF($D$8=1,$D$13*G$28,IF(G$28=0,$D$13/$D$7,-PMT(G$28/12,$D$7*12,$D$13)*12))))</x:f>
        <x:v>0.9432764701129313</x:v>
      </x:c>
      <x:c r="H30" s="20" t="n">
        <x:f>IF(AND($D$8=1,H$28=0),"n.a.",('Cash Flow'!$D$25*(1+$C30)*(1-'Cash Flow'!$D$14)-'Cash Flow'!$D$28)/(IF($D$8=1,$D$13*H$28,IF(H$28=0,$D$13/$D$7,-PMT(H$28/12,$D$7*12,$D$13)*12))))</x:f>
        <x:v>0.9001570032513855</x:v>
      </x:c>
    </x:row>
    <x:row r="31" ht="24" customHeight="1">
      <x:c r="A31" s="1"/>
      <x:c r="B31" s="1"/>
      <x:c r="C31" s="18" t="n">
        <x:v>0</x:v>
      </x:c>
      <x:c r="D31" s="19" t="n">
        <x:f>IF(AND($D$8=1,D$28=0),"n.a.",('Cash Flow'!$D$25*(1+$C31)*(1-'Cash Flow'!$D$14)-'Cash Flow'!$D$28)/(IF($D$8=1,$D$13*D$28,IF(D$28=0,$D$13/$D$7,-PMT(D$28/12,$D$7*12,$D$13)*12))))</x:f>
        <x:v>1.1809307601160126</x:v>
      </x:c>
      <x:c r="E31" s="19" t="n">
        <x:f>IF(AND($D$8=1,E$28=0),"n.a.",('Cash Flow'!$D$25*(1+$C31)*(1-'Cash Flow'!$D$14)-'Cash Flow'!$D$28)/(IF($D$8=1,$D$13*E$28,IF(E$28=0,$D$13/$D$7,-PMT(E$28/12,$D$7*12,$D$13)*12))))</x:f>
        <x:v>1.1219386321819504</x:v>
      </x:c>
      <x:c r="F31" s="19" t="n">
        <x:f>IF(AND($D$8=1,F$28=0),"n.a.",('Cash Flow'!$D$25*(1+$C31)*(1-'Cash Flow'!$D$14)-'Cash Flow'!$D$28)/(IF($D$8=1,$D$13*F$28,IF(F$28=0,$D$13/$D$7,-PMT(F$28/12,$D$7*12,$D$13)*12))))</x:f>
        <x:v>1.0675244324856974</x:v>
      </x:c>
      <x:c r="G31" s="19" t="n">
        <x:f>IF(AND($D$8=1,G$28=0),"n.a.",('Cash Flow'!$D$25*(1+$C31)*(1-'Cash Flow'!$D$14)-'Cash Flow'!$D$28)/(IF($D$8=1,$D$13*G$28,IF(G$28=0,$D$13/$D$7,-PMT(G$28/12,$D$7*12,$D$13)*12))))</x:f>
        <x:v>1.0172589383570827</x:v>
      </x:c>
      <x:c r="H31" s="20" t="n">
        <x:f>IF(AND($D$8=1,H$28=0),"n.a.",('Cash Flow'!$D$25*(1+$C31)*(1-'Cash Flow'!$D$14)-'Cash Flow'!$D$28)/(IF($D$8=1,$D$13*H$28,IF(H$28=0,$D$13/$D$7,-PMT(H$28/12,$D$7*12,$D$13)*12))))</x:f>
        <x:v>0.9707575525260039</x:v>
      </x:c>
    </x:row>
    <x:row r="32" ht="24" customHeight="1">
      <x:c r="A32" s="1"/>
      <x:c r="B32" s="1"/>
      <x:c r="C32" s="18" t="n">
        <x:v>0.05</x:v>
      </x:c>
      <x:c r="D32" s="19" t="n">
        <x:f>IF(AND($D$8=1,D$28=0),"n.a.",('Cash Flow'!$D$25*(1+$C32)*(1-'Cash Flow'!$D$14)-'Cash Flow'!$D$28)/(IF($D$8=1,$D$13*D$28,IF(D$28=0,$D$13/$D$7,-PMT(D$28/12,$D$7*12,$D$13)*12))))</x:f>
        <x:v>1.2668166335789954</x:v>
      </x:c>
      <x:c r="E32" s="19" t="n">
        <x:f>IF(AND($D$8=1,E$28=0),"n.a.",('Cash Flow'!$D$25*(1+$C32)*(1-'Cash Flow'!$D$14)-'Cash Flow'!$D$28)/(IF($D$8=1,$D$13*E$28,IF(E$28=0,$D$13/$D$7,-PMT(E$28/12,$D$7*12,$D$13)*12))))</x:f>
        <x:v>1.2035341690679104</x:v>
      </x:c>
      <x:c r="F32" s="19" t="n">
        <x:f>IF(AND($D$8=1,F$28=0),"n.a.",('Cash Flow'!$D$25*(1+$C32)*(1-'Cash Flow'!$D$14)-'Cash Flow'!$D$28)/(IF($D$8=1,$D$13*F$28,IF(F$28=0,$D$13/$D$7,-PMT(F$28/12,$D$7*12,$D$13)*12))))</x:f>
        <x:v>1.1451625730301118</x:v>
      </x:c>
      <x:c r="G32" s="19" t="n">
        <x:f>IF(AND($D$8=1,G$28=0),"n.a.",('Cash Flow'!$D$25*(1+$C32)*(1-'Cash Flow'!$D$14)-'Cash Flow'!$D$28)/(IF($D$8=1,$D$13*G$28,IF(G$28=0,$D$13/$D$7,-PMT(G$28/12,$D$7*12,$D$13)*12))))</x:f>
        <x:v>1.0912414066012341</x:v>
      </x:c>
      <x:c r="H32" s="20" t="n">
        <x:f>IF(AND($D$8=1,H$28=0),"n.a.",('Cash Flow'!$D$25*(1+$C32)*(1-'Cash Flow'!$D$14)-'Cash Flow'!$D$28)/(IF($D$8=1,$D$13*H$28,IF(H$28=0,$D$13/$D$7,-PMT(H$28/12,$D$7*12,$D$13)*12))))</x:f>
        <x:v>1.0413581018006224</x:v>
      </x:c>
    </x:row>
    <x:row r="33" ht="24" customHeight="1">
      <x:c r="A33" s="1"/>
      <x:c r="B33" s="1"/>
      <x:c r="C33" s="18" t="n">
        <x:v>0.1</x:v>
      </x:c>
      <x:c r="D33" s="19" t="n">
        <x:f>IF(AND($D$8=1,D$28=0),"n.a.",('Cash Flow'!$D$25*(1+$C33)*(1-'Cash Flow'!$D$14)-'Cash Flow'!$D$28)/(IF($D$8=1,$D$13*D$28,IF(D$28=0,$D$13/$D$7,-PMT(D$28/12,$D$7*12,$D$13)*12))))</x:f>
        <x:v>1.352702507041978</x:v>
      </x:c>
      <x:c r="E33" s="19" t="n">
        <x:f>IF(AND($D$8=1,E$28=0),"n.a.",('Cash Flow'!$D$25*(1+$C33)*(1-'Cash Flow'!$D$14)-'Cash Flow'!$D$28)/(IF($D$8=1,$D$13*E$28,IF(E$28=0,$D$13/$D$7,-PMT(E$28/12,$D$7*12,$D$13)*12))))</x:f>
        <x:v>1.2851297059538704</x:v>
      </x:c>
      <x:c r="F33" s="19" t="n">
        <x:f>IF(AND($D$8=1,F$28=0),"n.a.",('Cash Flow'!$D$25*(1+$C33)*(1-'Cash Flow'!$D$14)-'Cash Flow'!$D$28)/(IF($D$8=1,$D$13*F$28,IF(F$28=0,$D$13/$D$7,-PMT(F$28/12,$D$7*12,$D$13)*12))))</x:f>
        <x:v>1.222800713574526</x:v>
      </x:c>
      <x:c r="G33" s="19" t="n">
        <x:f>IF(AND($D$8=1,G$28=0),"n.a.",('Cash Flow'!$D$25*(1+$C33)*(1-'Cash Flow'!$D$14)-'Cash Flow'!$D$28)/(IF($D$8=1,$D$13*G$28,IF(G$28=0,$D$13/$D$7,-PMT(G$28/12,$D$7*12,$D$13)*12))))</x:f>
        <x:v>1.1652238748453856</x:v>
      </x:c>
      <x:c r="H33" s="20" t="n">
        <x:f>IF(AND($D$8=1,H$28=0),"n.a.",('Cash Flow'!$D$25*(1+$C33)*(1-'Cash Flow'!$D$14)-'Cash Flow'!$D$28)/(IF($D$8=1,$D$13*H$28,IF(H$28=0,$D$13/$D$7,-PMT(H$28/12,$D$7*12,$D$13)*12))))</x:f>
        <x:v>1.1119586510752408</x:v>
      </x:c>
    </x:row>
    <x:row r="34" ht="24" customHeight="1">
      <x:c r="A34" s="1"/>
      <x:c r="B34" s="1"/>
      <x:c r="C34" s="1"/>
      <x:c r="D34" s="4"/>
      <x:c r="E34" s="1"/>
      <x:c r="F34" s="1"/>
      <x:c r="G34" s="1"/>
    </x:row>
    <x:row r="35" ht="24" customHeight="1">
      <x:c r="A35" s="1"/>
      <x:c r="B35" s="1"/>
      <x:c r="C35" s="1"/>
      <x:c r="D35" s="4"/>
      <x:c r="E35" s="1"/>
      <x:c r="F35" s="1"/>
      <x:c r="G35" s="1"/>
    </x:row>
    <x:row r="36" ht="24" customHeight="1">
      <x:c r="A36" s="1"/>
      <x:c r="B36" s="1"/>
      <x:c r="C36" s="1" t="str">
        <x:v>1.00x = modeled debt break-even.</x:v>
      </x:c>
      <x:c r="D36" s="4"/>
      <x:c r="E36" s="1"/>
      <x:c r="F36" s="1"/>
      <x:c r="G36" s="1"/>
    </x:row>
    <x:row r="37" ht="24" customHeight="1">
      <x:c r="A37" s="1"/>
      <x:c r="B37" s="1"/>
      <x:c r="C37" s="1" t="str">
        <x:v>1.25x and 1.35x are planning choices, not statutory rules.</x:v>
      </x:c>
      <x:c r="D37" s="4"/>
      <x:c r="E37" s="1"/>
      <x:c r="F37" s="1"/>
      <x:c r="G37" s="1"/>
    </x:row>
    <x:row r="38" ht="24" customHeight="1">
      <x:c r="A38" s="1"/>
      <x:c r="B38" s="1"/>
      <x:c r="C38" s="1"/>
      <x:c r="D38" s="4"/>
      <x:c r="E38" s="1"/>
      <x:c r="F38" s="1"/>
      <x:c r="G38" s="1"/>
    </x:row>
    <x:row r="39" ht="24" customHeight="1">
      <x:c r="A39" s="1"/>
      <x:c r="B39" s="1"/>
      <x:c r="C39" s="1" t="str">
        <x:v>Interest-only holds principal outstanding; no reset modeled.</x:v>
      </x:c>
      <x:c r="D39" s="4"/>
      <x:c r="E39" s="1"/>
      <x:c r="F39" s="1"/>
      <x:c r="G39" s="1"/>
    </x:row>
    <x:row r="40" ht="24" customHeight="1">
      <x:c r="A40" s="1"/>
      <x:c r="B40" s="1"/>
      <x:c r="C40" s="1" t="str">
        <x:v>Simple formulas support import; not an Excel What-If Data Table.</x:v>
      </x:c>
      <x:c r="D40" s="4"/>
      <x:c r="E40" s="1"/>
      <x:c r="F40" s="1"/>
      <x:c r="G40" s="1"/>
    </x:row>
    <x:row r="41" ht="24" customHeight="1">
      <x:c r="A41" s="1"/>
      <x:c r="B41" s="1"/>
      <x:c r="C41" s="1"/>
      <x:c r="D41" s="4"/>
      <x:c r="E41" s="1"/>
      <x:c r="F41" s="1"/>
      <x:c r="G41" s="1"/>
    </x:row>
    <x:row r="42" ht="24" customHeight="1">
      <x:c r="A42" s="1"/>
      <x:c r="B42" s="1"/>
      <x:c r="C42" s="1"/>
      <x:c r="D42" s="4"/>
      <x:c r="E42" s="1"/>
      <x:c r="F42" s="1"/>
      <x:c r="G42" s="1"/>
    </x:row>
    <x:row r="43" ht="24" customHeight="1">
      <x:c r="A43" s="1"/>
      <x:c r="B43" s="1"/>
      <x:c r="C43" s="1"/>
      <x:c r="D43" s="4"/>
      <x:c r="E43" s="1"/>
      <x:c r="F43" s="1"/>
      <x:c r="G43" s="1"/>
    </x:row>
    <x:row r="44" ht="24" customHeight="1">
      <x:c r="A44" s="1"/>
      <x:c r="B44" s="1"/>
      <x:c r="C44" s="1"/>
      <x:c r="D44" s="4"/>
      <x:c r="E44" s="1"/>
      <x:c r="F44" s="1"/>
      <x:c r="G44" s="1"/>
    </x:row>
    <x:row r="45" ht="24" customHeight="1">
      <x:c r="A45" s="1"/>
      <x:c r="B45" s="1"/>
      <x:c r="C45" s="1"/>
      <x:c r="D45" s="4"/>
      <x:c r="E45" s="1"/>
      <x:c r="F45" s="1"/>
      <x:c r="G45" s="1"/>
    </x:row>
    <x:row r="46" ht="24" customHeight="1">
      <x:c r="A46" s="1"/>
      <x:c r="B46" s="1"/>
      <x:c r="C46" s="1"/>
      <x:c r="D46" s="4"/>
      <x:c r="E46" s="1"/>
      <x:c r="F46" s="1"/>
      <x:c r="G46" s="1"/>
    </x:row>
    <x:row r="47" ht="24" customHeight="1">
      <x:c r="A47" s="1"/>
      <x:c r="B47" s="1"/>
      <x:c r="C47" s="1"/>
      <x:c r="D47" s="4"/>
      <x:c r="E47" s="1"/>
      <x:c r="F47" s="1"/>
      <x:c r="G47" s="1"/>
    </x:row>
    <x:row r="48" ht="24" customHeight="1">
      <x:c r="A48" s="1"/>
      <x:c r="B48" s="1"/>
      <x:c r="C48" s="1"/>
      <x:c r="D48" s="4"/>
      <x:c r="E48" s="1"/>
      <x:c r="F48" s="1"/>
      <x:c r="G48" s="1"/>
    </x:row>
    <x:row r="49" ht="24" customHeight="1">
      <x:c r="A49" s="1"/>
      <x:c r="B49" s="1"/>
      <x:c r="C49" s="1"/>
      <x:c r="D49" s="4"/>
      <x:c r="E49" s="1"/>
      <x:c r="F49" s="1"/>
      <x:c r="G49" s="1"/>
    </x:row>
    <x:row r="50" ht="24" customHeight="1">
      <x:c r="A50" s="1"/>
      <x:c r="B50" s="1"/>
      <x:c r="C50" s="1"/>
      <x:c r="D50" s="4"/>
      <x:c r="E50" s="1"/>
      <x:c r="F50" s="1"/>
      <x:c r="G50" s="1"/>
    </x:row>
    <x:row r="51" ht="24" customHeight="1">
      <x:c r="A51" s="1"/>
      <x:c r="B51" s="1"/>
      <x:c r="C51" s="1"/>
      <x:c r="D51" s="1"/>
      <x:c r="E51" s="1"/>
      <x:c r="F51" s="1"/>
      <x:c r="G51" s="1"/>
    </x:row>
    <x:row r="52" ht="24" customHeight="1">
      <x:c r="A52" s="1"/>
      <x:c r="B52" s="1"/>
      <x:c r="C52" s="1"/>
      <x:c r="D52" s="1"/>
      <x:c r="E52" s="1"/>
      <x:c r="F52" s="1"/>
      <x:c r="G52" s="1"/>
    </x:row>
    <x:row r="53" ht="24" customHeight="1">
      <x:c r="A53" s="1"/>
      <x:c r="B53" s="1"/>
      <x:c r="C53" s="1"/>
      <x:c r="D53" s="1"/>
      <x:c r="E53" s="1"/>
      <x:c r="F53" s="1"/>
      <x:c r="G53" s="1"/>
    </x:row>
    <x:row r="54" ht="24" customHeight="1">
      <x:c r="A54" s="1"/>
      <x:c r="B54" s="1"/>
      <x:c r="C54" s="1"/>
      <x:c r="D54" s="1"/>
      <x:c r="E54" s="1"/>
      <x:c r="F54" s="1"/>
      <x:c r="G54" s="1"/>
    </x:row>
    <x:row r="55" ht="24" customHeight="1">
      <x:c r="A55" s="1"/>
      <x:c r="B55" s="1"/>
      <x:c r="C55" s="1"/>
      <x:c r="D55" s="1"/>
      <x:c r="E55" s="1"/>
      <x:c r="F55" s="1"/>
      <x:c r="G55" s="1"/>
    </x:row>
  </x:sheetData>
  <x:conditionalFormatting sqref="D29:H33">
    <x:cfRule type="cellIs" dxfId="0" priority="1" operator="lessThan">
      <x:formula>1</x:formula>
    </x:cfRule>
    <x:cfRule type="cellIs" dxfId="1" priority="2" operator="greaterThanOrEqual">
      <x:formula>1.25</x:formula>
    </x:cfRule>
  </x:conditionalFormatting>
  <x:dataValidations count="4">
    <x:dataValidation type="list" sqref="D8">
      <x:formula1>"0,1"</x:formula1>
    </x:dataValidation>
    <x:dataValidation type="decimal" operator="between" sqref="D6">
      <x:formula1>0</x:formula1>
      <x:formula2>1</x:formula2>
    </x:dataValidation>
    <x:dataValidation type="decimal" operator="between" sqref="D7">
      <x:formula1>1</x:formula1>
      <x:formula2>50</x:formula2>
    </x:dataValidation>
    <x:dataValidation type="decimal" operator="between" sqref="D9">
      <x:formula1>0.01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64A62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31" hidden="0" customWidth="1"/>
    <x:col min="5" max="5" width="3" hidden="0" customWidth="1"/>
    <x:col min="6" max="6" width="4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30" customHeight="1">
      <x:c r="A2" s="1"/>
      <x:c r="B2" s="1"/>
      <x:c r="C2" s="2" t="str">
        <x:v>Rental property submission memo</x:v>
      </x:c>
      <x:c r="D2" s="1"/>
      <x:c r="E2" s="1"/>
      <x:c r="F2" s="1"/>
      <x:c r="G2" s="1"/>
    </x:row>
    <x:row r="3" ht="24" customHeight="1">
      <x:c r="A3" s="1"/>
      <x:c r="B3" s="1"/>
      <x:c r="C3" s="3"/>
      <x:c r="D3" s="3"/>
      <x:c r="E3" s="1"/>
      <x:c r="F3" s="1"/>
      <x:c r="G3" s="1"/>
    </x:row>
    <x:row r="4" ht="24" customHeight="1">
      <x:c r="A4" s="1"/>
      <x:c r="B4" s="1"/>
      <x:c r="C4" s="1" t="str">
        <x:v>Prepared by borrower. Educational estimate, not approval.</x:v>
      </x:c>
      <x:c r="D4" s="1"/>
      <x:c r="E4" s="1"/>
      <x:c r="F4" s="1"/>
      <x:c r="G4" s="1"/>
    </x:row>
    <x:row r="5" ht="24" customHeight="1">
      <x:c r="A5" s="1"/>
      <x:c r="B5" s="1"/>
      <x:c r="C5" s="1"/>
      <x:c r="D5" s="1"/>
      <x:c r="E5" s="1"/>
      <x:c r="F5" s="1"/>
      <x:c r="G5" s="1"/>
    </x:row>
    <x:row r="6" ht="24" customHeight="1">
      <x:c r="A6" s="1"/>
      <x:c r="B6" s="1"/>
      <x:c r="C6" s="1" t="str">
        <x:v>Property</x:v>
      </x:c>
      <x:c r="D6" s="24" t="str">
        <x:f>'Cash Flow'!D6</x:f>
        <x:v>Example rental</x:v>
      </x:c>
      <x:c r="E6" s="1"/>
      <x:c r="F6" s="1"/>
      <x:c r="G6" s="1"/>
    </x:row>
    <x:row r="7" ht="24" customHeight="1">
      <x:c r="A7" s="1"/>
      <x:c r="B7" s="1"/>
      <x:c r="C7" s="1" t="str">
        <x:v>Address</x:v>
      </x:c>
      <x:c r="D7" s="24" t="str">
        <x:f>'Cash Flow'!D7</x:f>
        <x:v>Fictional property</x:v>
      </x:c>
      <x:c r="E7" s="1"/>
      <x:c r="F7" s="1"/>
      <x:c r="G7" s="1"/>
    </x:row>
    <x:row r="8" ht="24" customHeight="1">
      <x:c r="A8" s="1"/>
      <x:c r="B8" s="1"/>
      <x:c r="C8" s="1" t="str">
        <x:v>Analysis date</x:v>
      </x:c>
      <x:c r="D8" s="24" t="str">
        <x:f>'Cash Flow'!D8</x:f>
        <x:v>2026-10-15</x:v>
      </x:c>
      <x:c r="E8" s="1"/>
      <x:c r="F8" s="1"/>
      <x:c r="G8" s="1"/>
    </x:row>
    <x:row r="9" ht="24" customHeight="1">
      <x:c r="A9" s="1"/>
      <x:c r="B9" s="1"/>
      <x:c r="C9" s="1" t="str">
        <x:v>Purchase price</x:v>
      </x:c>
      <x:c r="D9" s="4" t="n">
        <x:f>'Cash Flow'!D11</x:f>
        <x:v>350000</x:v>
      </x:c>
      <x:c r="E9" s="1"/>
      <x:c r="F9" s="1"/>
      <x:c r="G9" s="1"/>
    </x:row>
    <x:row r="10" ht="24" customHeight="1">
      <x:c r="A10" s="1"/>
      <x:c r="B10" s="1"/>
      <x:c r="C10" s="1" t="str">
        <x:v>Proposed principal</x:v>
      </x:c>
      <x:c r="D10" s="4" t="n">
        <x:f>'Cash Flow'!D30</x:f>
        <x:v>280000</x:v>
      </x:c>
      <x:c r="E10" s="1"/>
      <x:c r="F10" s="1"/>
      <x:c r="G10" s="1"/>
    </x:row>
    <x:row r="11" ht="24" customHeight="1">
      <x:c r="A11" s="1"/>
      <x:c r="B11" s="1"/>
      <x:c r="C11" s="1" t="str">
        <x:v>Down payment cash</x:v>
      </x:c>
      <x:c r="D11" s="4" t="n">
        <x:f>'Cash Flow'!D31</x:f>
        <x:v>70000</x:v>
      </x:c>
      <x:c r="E11" s="1"/>
      <x:c r="F11" s="1"/>
      <x:c r="G11" s="1"/>
    </x:row>
    <x:row r="12" ht="24" customHeight="1">
      <x:c r="A12" s="1"/>
      <x:c r="B12" s="1"/>
      <x:c r="C12" s="1" t="str">
        <x:v>Rate assumption</x:v>
      </x:c>
      <x:c r="D12" s="16" t="n">
        <x:f>'Debt Stress'!D6</x:f>
        <x:v>0.075</x:v>
      </x:c>
      <x:c r="E12" s="1"/>
      <x:c r="F12" s="1"/>
      <x:c r="G12" s="1"/>
    </x:row>
    <x:row r="13" ht="24" customHeight="1">
      <x:c r="A13" s="1"/>
      <x:c r="B13" s="1"/>
      <x:c r="C13" s="1" t="str">
        <x:v>Amortization years</x:v>
      </x:c>
      <x:c r="D13" s="25" t="n">
        <x:f>'Debt Stress'!D7</x:f>
        <x:v>30</x:v>
      </x:c>
      <x:c r="E13" s="1"/>
      <x:c r="F13" s="1"/>
      <x:c r="G13" s="1"/>
    </x:row>
    <x:row r="14" ht="24" customHeight="1">
      <x:c r="A14" s="1"/>
      <x:c r="B14" s="1"/>
      <x:c r="C14" s="1" t="str">
        <x:v>Payment type</x:v>
      </x:c>
      <x:c r="D14" s="4" t="str">
        <x:f>IF('Debt Stress'!D8=1,"Interest-only","Amortizing")</x:f>
        <x:v>Amortizing</x:v>
      </x:c>
      <x:c r="E14" s="1"/>
      <x:c r="F14" s="1"/>
      <x:c r="G14" s="1"/>
    </x:row>
    <x:row r="15" ht="24" customHeight="1">
      <x:c r="A15" s="1"/>
      <x:c r="B15" s="1"/>
      <x:c r="C15" s="1" t="str">
        <x:v>Annual effective income</x:v>
      </x:c>
      <x:c r="D15" s="4" t="n">
        <x:f>'Cash Flow'!D27</x:f>
        <x:v>36480</x:v>
      </x:c>
      <x:c r="E15" s="1"/>
      <x:c r="F15" s="1"/>
      <x:c r="G15" s="1"/>
    </x:row>
    <x:row r="16" ht="24" customHeight="1">
      <x:c r="A16" s="1"/>
      <x:c r="B16" s="1"/>
      <x:c r="C16" s="1" t="str">
        <x:v>Annual operating expenses</x:v>
      </x:c>
      <x:c r="D16" s="4" t="n">
        <x:f>'Cash Flow'!D28</x:f>
        <x:v>11400</x:v>
      </x:c>
      <x:c r="E16" s="1"/>
      <x:c r="F16" s="1"/>
      <x:c r="G16" s="1"/>
    </x:row>
    <x:row r="17" ht="24" customHeight="1">
      <x:c r="A17" s="1"/>
      <x:c r="B17" s="1"/>
      <x:c r="C17" s="1" t="str">
        <x:v>NOI</x:v>
      </x:c>
      <x:c r="D17" s="4" t="n">
        <x:f>'Cash Flow'!D29</x:f>
        <x:v>25080</x:v>
      </x:c>
      <x:c r="E17" s="1"/>
      <x:c r="F17" s="1"/>
      <x:c r="G17" s="1"/>
    </x:row>
    <x:row r="18" ht="24" customHeight="1">
      <x:c r="A18" s="1"/>
      <x:c r="B18" s="1"/>
      <x:c r="C18" s="1" t="str">
        <x:v>Annual debt service</x:v>
      </x:c>
      <x:c r="D18" s="4" t="n">
        <x:f>'Debt Stress'!D15</x:f>
        <x:v>23493.60748737338</x:v>
      </x:c>
      <x:c r="E18" s="1"/>
      <x:c r="F18" s="1"/>
      <x:c r="G18" s="1"/>
    </x:row>
    <x:row r="19" ht="24" customHeight="1">
      <x:c r="A19" s="1"/>
      <x:c r="B19" s="1"/>
      <x:c r="C19" s="29" t="str">
        <x:v>NOI-based DSCR</x:v>
      </x:c>
      <x:c r="D19" s="34" t="n">
        <x:f>'Debt Stress'!D16</x:f>
        <x:v>1.0675244324856974</x:v>
      </x:c>
      <x:c r="E19" s="1"/>
      <x:c r="F19" s="1"/>
      <x:c r="G19" s="1"/>
    </x:row>
    <x:row r="20" ht="24" customHeight="1">
      <x:c r="A20" s="1"/>
      <x:c r="B20" s="1"/>
      <x:c r="C20" s="1" t="str">
        <x:v>Gross rent / PITIA (illustrative)</x:v>
      </x:c>
      <x:c r="D20" s="19" t="n">
        <x:f>'Debt Stress'!D20</x:f>
        <x:v>1.2760185038005762</x:v>
      </x:c>
      <x:c r="E20" s="1"/>
      <x:c r="F20" s="1"/>
      <x:c r="G20" s="1"/>
    </x:row>
    <x:row r="21" ht="24" customHeight="1">
      <x:c r="A21" s="1"/>
      <x:c r="B21" s="1"/>
      <x:c r="C21" s="1" t="str">
        <x:v>Cash after capital reserve</x:v>
      </x:c>
      <x:c r="D21" s="4" t="n">
        <x:f>'Debt Stress'!D18</x:f>
        <x:v>386.39251262661855</x:v>
      </x:c>
      <x:c r="E21" s="1"/>
      <x:c r="F21" s="1"/>
      <x:c r="G21" s="1"/>
    </x:row>
    <x:row r="22" ht="24" customHeight="1">
      <x:c r="A22" s="1"/>
      <x:c r="B22" s="1"/>
      <x:c r="C22" s="1"/>
      <x:c r="D22" s="4"/>
      <x:c r="E22" s="1"/>
      <x:c r="F22" s="1"/>
      <x:c r="G22" s="1"/>
    </x:row>
    <x:row r="23" ht="24" customHeight="1">
      <x:c r="A23" s="1"/>
      <x:c r="B23" s="1"/>
      <x:c r="C23" s="1"/>
      <x:c r="D23" s="4"/>
      <x:c r="E23" s="1"/>
      <x:c r="F23" s="1"/>
      <x:c r="G23" s="1"/>
    </x:row>
    <x:row r="24" ht="32" customHeight="1">
      <x:c r="A24" s="1"/>
      <x:c r="B24" s="1"/>
      <x:c r="C24" s="1" t="str">
        <x:v>Borrower / entity</x:v>
      </x:c>
      <x:c r="D24" s="26" t="str">
        <x:v>Complete before submission</x:v>
      </x:c>
      <x:c r="E24" s="1"/>
      <x:c r="F24" s="1"/>
      <x:c r="G24" s="1"/>
    </x:row>
    <x:row r="25" ht="32" customHeight="1">
      <x:c r="A25" s="1"/>
      <x:c r="B25" s="1"/>
      <x:c r="C25" s="1" t="str">
        <x:v>Rent evidence / as-of date</x:v>
      </x:c>
      <x:c r="D25" s="26" t="str">
        <x:v>Complete before submission</x:v>
      </x:c>
      <x:c r="E25" s="1"/>
      <x:c r="F25" s="1"/>
      <x:c r="G25" s="1"/>
    </x:row>
    <x:row r="26" ht="32" customHeight="1">
      <x:c r="A26" s="1"/>
      <x:c r="B26" s="1"/>
      <x:c r="C26" s="1" t="str">
        <x:v>Repairs / property condition</x:v>
      </x:c>
      <x:c r="D26" s="26" t="str">
        <x:v>Complete before submission</x:v>
      </x:c>
      <x:c r="E26" s="1"/>
      <x:c r="F26" s="1"/>
      <x:c r="G26" s="1"/>
    </x:row>
    <x:row r="27" ht="32" customHeight="1">
      <x:c r="A27" s="1"/>
      <x:c r="B27" s="1"/>
      <x:c r="C27" s="1" t="str">
        <x:v>Liquidity / reserves evidence</x:v>
      </x:c>
      <x:c r="D27" s="26" t="str">
        <x:v>Complete before submission</x:v>
      </x:c>
      <x:c r="E27" s="1"/>
      <x:c r="F27" s="1"/>
      <x:c r="G27" s="1"/>
    </x:row>
    <x:row r="28" ht="32" customHeight="1">
      <x:c r="A28" s="1"/>
      <x:c r="B28" s="1"/>
      <x:c r="C28" s="1" t="str">
        <x:v>Exit plan / prepayment terms</x:v>
      </x:c>
      <x:c r="D28" s="26" t="str">
        <x:v>Complete before submission</x:v>
      </x:c>
      <x:c r="E28" s="1"/>
      <x:c r="F28" s="1"/>
      <x:c r="G28" s="1"/>
    </x:row>
    <x:row r="29" ht="32" customHeight="1">
      <x:c r="A29" s="1"/>
      <x:c r="B29" s="1"/>
      <x:c r="C29" s="1" t="str">
        <x:v>Main risk / mitigation</x:v>
      </x:c>
      <x:c r="D29" s="26" t="str">
        <x:v>Complete before submission</x:v>
      </x:c>
      <x:c r="E29" s="1"/>
      <x:c r="F29" s="1"/>
      <x:c r="G29" s="1"/>
    </x:row>
    <x:row r="30" ht="32" customHeight="1">
      <x:c r="A30" s="1"/>
      <x:c r="B30" s="1"/>
      <x:c r="C30" s="1" t="str">
        <x:v>Missing items / lender questions</x:v>
      </x:c>
      <x:c r="D30" s="26" t="str">
        <x:v>Complete before submission</x:v>
      </x:c>
      <x:c r="E30" s="1"/>
      <x:c r="F30" s="1"/>
      <x:c r="G30" s="1"/>
    </x:row>
    <x:row r="31" ht="32" customHeight="1">
      <x:c r="A31" s="1"/>
      <x:c r="B31" s="1"/>
      <x:c r="C31" s="1" t="str">
        <x:v>Prepared by / contact</x:v>
      </x:c>
      <x:c r="D31" s="26" t="str">
        <x:v>Complete before submission</x:v>
      </x:c>
      <x:c r="E31" s="1"/>
      <x:c r="F31" s="1"/>
      <x:c r="G31" s="1"/>
    </x:row>
    <x:row r="32" ht="24" customHeight="1">
      <x:c r="A32" s="1"/>
      <x:c r="B32" s="1"/>
      <x:c r="C32" s="1"/>
      <x:c r="D32" s="4"/>
      <x:c r="E32" s="1"/>
      <x:c r="F32" s="1"/>
      <x:c r="G32" s="1"/>
    </x:row>
    <x:row r="33" ht="24" customHeight="1">
      <x:c r="A33" s="1"/>
      <x:c r="B33" s="1"/>
      <x:c r="C33" s="1"/>
      <x:c r="D33" s="4"/>
      <x:c r="E33" s="1"/>
      <x:c r="F33" s="1"/>
      <x:c r="G33" s="1"/>
    </x:row>
    <x:row r="34" ht="24" customHeight="1">
      <x:c r="A34" s="1"/>
      <x:c r="B34" s="1"/>
      <x:c r="C34" s="1" t="str">
        <x:v>Print this sheet or choose Save as PDF in your spreadsheet app.</x:v>
      </x:c>
      <x:c r="D34" s="4"/>
      <x:c r="E34" s="1"/>
      <x:c r="F34" s="1"/>
      <x:c r="G34" s="1"/>
    </x:row>
    <x:row r="35" ht="24" customHeight="1">
      <x:c r="A35" s="1"/>
      <x:c r="B35" s="1"/>
      <x:c r="C35" s="1" t="str">
        <x:v>Attach leases, rent support, expenses and current lender terms.</x:v>
      </x:c>
      <x:c r="D35" s="4"/>
      <x:c r="E35" s="1"/>
      <x:c r="F35" s="1"/>
      <x:c r="G35" s="1"/>
    </x:row>
    <x:row r="36" ht="24" customHeight="1">
      <x:c r="A36" s="1"/>
      <x:c r="B36" s="1"/>
      <x:c r="C36" s="1" t="str">
        <x:v>No automated lender submission; remove sensitive data as needed.</x:v>
      </x:c>
      <x:c r="D36" s="4"/>
      <x:c r="E36" s="1"/>
      <x:c r="F36" s="1"/>
      <x:c r="G36" s="1"/>
    </x:row>
    <x:row r="37" ht="24" customHeight="1">
      <x:c r="A37" s="1"/>
      <x:c r="B37" s="1"/>
      <x:c r="C37" s="1"/>
      <x:c r="D37" s="4"/>
      <x:c r="E37" s="1"/>
      <x:c r="F37" s="1"/>
      <x:c r="G37" s="1"/>
    </x:row>
    <x:row r="38" ht="24" customHeight="1">
      <x:c r="A38" s="1"/>
      <x:c r="B38" s="1"/>
      <x:c r="C38" s="1"/>
      <x:c r="D38" s="4"/>
      <x:c r="E38" s="1"/>
      <x:c r="F38" s="1"/>
      <x:c r="G38" s="1"/>
    </x:row>
    <x:row r="39" ht="24" customHeight="1">
      <x:c r="A39" s="1"/>
      <x:c r="B39" s="1"/>
      <x:c r="C39" s="1"/>
      <x:c r="D39" s="4"/>
      <x:c r="E39" s="1"/>
      <x:c r="F39" s="1"/>
      <x:c r="G39" s="1"/>
    </x:row>
    <x:row r="40" ht="24" customHeight="1">
      <x:c r="A40" s="1"/>
      <x:c r="B40" s="1"/>
      <x:c r="C40" s="1"/>
      <x:c r="D40" s="4"/>
      <x:c r="E40" s="1"/>
      <x:c r="F40" s="1"/>
      <x:c r="G40" s="1"/>
    </x:row>
    <x:row r="41" ht="24" customHeight="1">
      <x:c r="A41" s="1"/>
      <x:c r="B41" s="1"/>
      <x:c r="C41" s="1"/>
      <x:c r="D41" s="4"/>
      <x:c r="E41" s="1"/>
      <x:c r="F41" s="1"/>
      <x:c r="G41" s="1"/>
    </x:row>
    <x:row r="42" ht="24" customHeight="1">
      <x:c r="A42" s="1"/>
      <x:c r="B42" s="1"/>
      <x:c r="C42" s="1"/>
      <x:c r="D42" s="4"/>
      <x:c r="E42" s="1"/>
      <x:c r="F42" s="1"/>
      <x:c r="G42" s="1"/>
    </x:row>
    <x:row r="43" ht="24" customHeight="1">
      <x:c r="A43" s="1"/>
      <x:c r="B43" s="1"/>
      <x:c r="C43" s="1"/>
      <x:c r="D43" s="4"/>
      <x:c r="E43" s="1"/>
      <x:c r="F43" s="1"/>
      <x:c r="G43" s="1"/>
    </x:row>
    <x:row r="44" ht="24" customHeight="1">
      <x:c r="A44" s="1"/>
      <x:c r="B44" s="1"/>
      <x:c r="C44" s="1"/>
      <x:c r="D44" s="4"/>
      <x:c r="E44" s="1"/>
      <x:c r="F44" s="1"/>
      <x:c r="G44" s="1"/>
    </x:row>
    <x:row r="45" ht="24" customHeight="1">
      <x:c r="A45" s="1"/>
      <x:c r="B45" s="1"/>
      <x:c r="C45" s="1"/>
      <x:c r="D45" s="4"/>
      <x:c r="E45" s="1"/>
      <x:c r="F45" s="1"/>
      <x:c r="G45" s="1"/>
    </x:row>
    <x:row r="46" ht="24" customHeight="1">
      <x:c r="A46" s="1"/>
      <x:c r="B46" s="1"/>
      <x:c r="C46" s="1"/>
      <x:c r="D46" s="4"/>
      <x:c r="E46" s="1"/>
      <x:c r="F46" s="1"/>
      <x:c r="G46" s="1"/>
    </x:row>
    <x:row r="47" ht="24" customHeight="1">
      <x:c r="A47" s="1"/>
      <x:c r="B47" s="1"/>
      <x:c r="C47" s="1"/>
      <x:c r="D47" s="4"/>
      <x:c r="E47" s="1"/>
      <x:c r="F47" s="1"/>
      <x:c r="G47" s="1"/>
    </x:row>
    <x:row r="48" ht="24" customHeight="1">
      <x:c r="A48" s="1"/>
      <x:c r="B48" s="1"/>
      <x:c r="C48" s="1"/>
      <x:c r="D48" s="4"/>
      <x:c r="E48" s="1"/>
      <x:c r="F48" s="1"/>
      <x:c r="G48" s="1"/>
    </x:row>
    <x:row r="49" ht="24" customHeight="1">
      <x:c r="A49" s="1"/>
      <x:c r="B49" s="1"/>
      <x:c r="C49" s="1"/>
      <x:c r="D49" s="4"/>
      <x:c r="E49" s="1"/>
      <x:c r="F49" s="1"/>
      <x:c r="G49" s="1"/>
    </x:row>
    <x:row r="50" ht="24" customHeight="1">
      <x:c r="A50" s="1"/>
      <x:c r="B50" s="1"/>
      <x:c r="C50" s="1"/>
      <x:c r="D50" s="4"/>
      <x:c r="E50" s="1"/>
      <x:c r="F50" s="1"/>
      <x:c r="G50" s="1"/>
    </x:row>
    <x:row r="51" ht="24" customHeight="1">
      <x:c r="A51" s="1"/>
      <x:c r="B51" s="1"/>
      <x:c r="C51" s="1"/>
      <x:c r="D51" s="1"/>
      <x:c r="E51" s="1"/>
      <x:c r="F51" s="1"/>
      <x:c r="G51" s="1"/>
    </x:row>
    <x:row r="52" ht="24" customHeight="1">
      <x:c r="A52" s="1"/>
      <x:c r="B52" s="1"/>
      <x:c r="C52" s="1"/>
      <x:c r="D52" s="1"/>
      <x:c r="E52" s="1"/>
      <x:c r="F52" s="1"/>
      <x:c r="G52" s="1"/>
    </x:row>
    <x:row r="53" ht="24" customHeight="1">
      <x:c r="A53" s="1"/>
      <x:c r="B53" s="1"/>
      <x:c r="C53" s="1"/>
      <x:c r="D53" s="1"/>
      <x:c r="E53" s="1"/>
      <x:c r="F53" s="1"/>
      <x:c r="G53" s="1"/>
    </x:row>
    <x:row r="54" ht="24" customHeight="1">
      <x:c r="A54" s="1"/>
      <x:c r="B54" s="1"/>
      <x:c r="C54" s="1"/>
      <x:c r="D54" s="1"/>
      <x:c r="E54" s="1"/>
      <x:c r="F54" s="1"/>
      <x:c r="G54" s="1"/>
    </x:row>
    <x:row r="55" ht="24" customHeight="1">
      <x:c r="A55" s="1"/>
      <x:c r="B55" s="1"/>
      <x:c r="C55" s="1"/>
      <x:c r="D55" s="1"/>
      <x:c r="E55" s="1"/>
      <x:c r="F55" s="1"/>
      <x:c r="G55" s="1"/>
    </x:row>
  </x:sheetData>
  <x:pageMargins left="0.7" right="0.7" top="0.75" bottom="0.75" header="0.3" footer="0.3"/>
</x:worksheet>
</file>